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 Mérleg" sheetId="1" r:id="rId1"/>
    <sheet name="2 Óvoda" sheetId="2" r:id="rId2"/>
    <sheet name="3 Kisszékely" sheetId="3" r:id="rId3"/>
  </sheets>
  <definedNames/>
  <calcPr fullCalcOnLoad="1"/>
</workbook>
</file>

<file path=xl/sharedStrings.xml><?xml version="1.0" encoding="utf-8"?>
<sst xmlns="http://schemas.openxmlformats.org/spreadsheetml/2006/main" count="154" uniqueCount="115">
  <si>
    <t>Bevételek</t>
  </si>
  <si>
    <t>Pincehely</t>
  </si>
  <si>
    <t>Tolnanémedi</t>
  </si>
  <si>
    <t>Pálfa</t>
  </si>
  <si>
    <t>Sárszentlőrinc</t>
  </si>
  <si>
    <t>Nagyszékely</t>
  </si>
  <si>
    <t>Simontornya</t>
  </si>
  <si>
    <t>összesen</t>
  </si>
  <si>
    <t>Óvoda működtetés</t>
  </si>
  <si>
    <t>Bértámogatás</t>
  </si>
  <si>
    <t>Kiadások</t>
  </si>
  <si>
    <t>személyi juttatások</t>
  </si>
  <si>
    <t>MAJ</t>
  </si>
  <si>
    <t>Dologi kiadás</t>
  </si>
  <si>
    <t>havonta fizetendő</t>
  </si>
  <si>
    <t>Cafetéria</t>
  </si>
  <si>
    <t>Különbözet</t>
  </si>
  <si>
    <t>segítő bértámogatás</t>
  </si>
  <si>
    <t>bér felosztás</t>
  </si>
  <si>
    <t>3 melléklet</t>
  </si>
  <si>
    <t>Jubileumi jutalom</t>
  </si>
  <si>
    <t>Beruházás</t>
  </si>
  <si>
    <t>Költségvetési szerv megnevezése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</si>
  <si>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</si>
  <si>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</si>
  <si>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</si>
  <si>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</si>
  <si>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</si>
  <si>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</si>
  <si>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</si>
  <si>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</si>
  <si>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</si>
  <si>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</si>
  <si>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</si>
  <si>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</si>
  <si>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</si>
  <si>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</si>
  <si>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</si>
  <si>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</si>
  <si>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</si>
  <si>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</si>
  <si>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</si>
  <si>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</si>
  <si>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</si>
  <si>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</si>
  <si>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</si>
  <si>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</si>
  <si>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</si>
  <si>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</si>
  <si>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</si>
  <si>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</si>
  <si>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</si>
  <si>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</si>
  <si>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</si>
  <si>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</si>
  <si>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</si>
  <si>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</si>
  <si>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</si>
  <si>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</si>
  <si>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</si>
  <si>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OEP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</si>
  <si>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</si>
  <si>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</si>
  <si>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</si>
  <si>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</si>
  <si>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</si>
  <si>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</si>
  <si>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</si>
  <si>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</si>
  <si>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</si>
  <si>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</si>
  <si>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</si>
  <si>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</si>
  <si>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</si>
  <si>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</si>
  <si>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</si>
  <si>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</si>
  <si>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</si>
  <si>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</si>
  <si>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</si>
  <si>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</si>
  <si>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</si>
  <si>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</si>
  <si>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</si>
  <si>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</si>
  <si>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</si>
  <si>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</si>
  <si>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</si>
  <si>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</si>
  <si>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</si>
  <si>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</si>
  <si>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</si>
  <si>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</si>
  <si>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</si>
  <si>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</si>
  <si>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</si>
  <si>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</si>
  <si>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</si>
  <si>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</si>
  <si>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</si>
  <si>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Tartalék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</si>
  <si>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</si>
  <si>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</si>
  <si>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</si>
  <si>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</si>
  <si>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</si>
  <si>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</si>
  <si>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</si>
  <si>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</si>
  <si>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2 melléklet</t>
  </si>
  <si>
    <t>Kisszékely</t>
  </si>
  <si>
    <t>Simontornyai Köznevelési Társulás</t>
  </si>
  <si>
    <t xml:space="preserve">Óvoda társulás 2016 </t>
  </si>
  <si>
    <t>módosítás</t>
  </si>
  <si>
    <t>modosított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</si>
</sst>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Times New Roman CE"/>
      <family val="0"/>
    </font>
    <font>
      <b/>
      <sz val="12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left" vertical="center" wrapText="1" indent="1"/>
      <protection/>
    </xf>
    <xf numFmtId="49" fontId="8" fillId="0" borderId="16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18" xfId="63" applyFont="1" applyFill="1" applyBorder="1" applyAlignment="1" applyProtection="1">
      <alignment horizontal="left" vertical="center" wrapText="1" inden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left" vertical="center" wrapText="1" indent="1"/>
      <protection/>
    </xf>
    <xf numFmtId="49" fontId="8" fillId="0" borderId="19" xfId="54" applyNumberFormat="1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left" vertical="center" wrapText="1" indent="1"/>
      <protection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10" fillId="0" borderId="20" xfId="54" applyFont="1" applyBorder="1" applyAlignment="1" applyProtection="1">
      <alignment horizontal="left" wrapText="1" indent="1"/>
      <protection/>
    </xf>
    <xf numFmtId="0" fontId="6" fillId="0" borderId="0" xfId="54" applyFont="1" applyFill="1" applyBorder="1" applyAlignment="1" applyProtection="1">
      <alignment horizontal="left" vertical="center" wrapText="1" indent="1"/>
      <protection/>
    </xf>
    <xf numFmtId="164" fontId="6" fillId="0" borderId="0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1" xfId="54" applyNumberFormat="1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left" vertical="center" wrapText="1" indent="1"/>
      <protection/>
    </xf>
    <xf numFmtId="0" fontId="6" fillId="0" borderId="13" xfId="54" applyFont="1" applyFill="1" applyBorder="1" applyAlignment="1" applyProtection="1">
      <alignment horizontal="left" vertical="center"/>
      <protection/>
    </xf>
    <xf numFmtId="0" fontId="6" fillId="0" borderId="20" xfId="54" applyFont="1" applyFill="1" applyBorder="1" applyAlignment="1" applyProtection="1">
      <alignment vertical="center" wrapText="1"/>
      <protection/>
    </xf>
    <xf numFmtId="49" fontId="6" fillId="0" borderId="22" xfId="54" applyNumberFormat="1" applyFont="1" applyFill="1" applyBorder="1" applyAlignment="1" applyProtection="1">
      <alignment horizontal="right" vertical="center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164" fontId="6" fillId="0" borderId="23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8" xfId="54" applyNumberFormat="1" applyFont="1" applyFill="1" applyBorder="1" applyAlignment="1" applyProtection="1">
      <alignment horizontal="right" vertical="center" wrapText="1" indent="1"/>
      <protection/>
    </xf>
    <xf numFmtId="164" fontId="6" fillId="0" borderId="28" xfId="54" applyNumberFormat="1" applyFont="1" applyFill="1" applyBorder="1" applyAlignment="1" applyProtection="1">
      <alignment horizontal="right" vertical="center" wrapText="1" indent="1"/>
      <protection/>
    </xf>
    <xf numFmtId="164" fontId="8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54" applyNumberFormat="1" applyFont="1" applyFill="1" applyBorder="1" applyAlignment="1" applyProtection="1">
      <alignment horizontal="right" vertical="center" wrapText="1" indent="1"/>
      <protection/>
    </xf>
    <xf numFmtId="3" fontId="6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54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6" fillId="0" borderId="25" xfId="54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6" fillId="0" borderId="30" xfId="54" applyFont="1" applyFill="1" applyBorder="1" applyAlignment="1" applyProtection="1">
      <alignment vertical="center"/>
      <protection/>
    </xf>
    <xf numFmtId="0" fontId="6" fillId="0" borderId="28" xfId="54" applyFont="1" applyFill="1" applyBorder="1" applyAlignment="1" applyProtection="1">
      <alignment vertical="center"/>
      <protection/>
    </xf>
    <xf numFmtId="0" fontId="7" fillId="0" borderId="28" xfId="54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6" fillId="0" borderId="32" xfId="54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164" fontId="6" fillId="0" borderId="0" xfId="54" applyNumberFormat="1" applyFont="1" applyFill="1" applyBorder="1" applyAlignment="1" applyProtection="1">
      <alignment horizontal="center" vertical="center" wrapText="1"/>
      <protection/>
    </xf>
    <xf numFmtId="164" fontId="8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3" xfId="54" applyNumberFormat="1" applyFont="1" applyFill="1" applyBorder="1" applyAlignment="1" applyProtection="1">
      <alignment horizontal="center" vertical="center" wrapText="1"/>
      <protection/>
    </xf>
    <xf numFmtId="0" fontId="8" fillId="0" borderId="29" xfId="63" applyFont="1" applyFill="1" applyBorder="1" applyAlignment="1" applyProtection="1">
      <alignment horizontal="left" vertical="center" wrapText="1" indent="1"/>
      <protection/>
    </xf>
    <xf numFmtId="164" fontId="9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63" applyFont="1" applyFill="1" applyBorder="1" applyAlignment="1" applyProtection="1" quotePrefix="1">
      <alignment horizontal="left" vertical="center" wrapText="1" indent="1"/>
      <protection/>
    </xf>
    <xf numFmtId="164" fontId="8" fillId="0" borderId="2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17" xfId="63" applyFont="1" applyFill="1" applyBorder="1" applyAlignment="1" applyProtection="1">
      <alignment horizontal="left" vertical="center" wrapText="1" indent="1"/>
      <protection/>
    </xf>
    <xf numFmtId="164" fontId="6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32" xfId="54" applyFont="1" applyFill="1" applyBorder="1" applyAlignment="1" applyProtection="1">
      <alignment horizontal="center" vertical="center" wrapText="1"/>
      <protection/>
    </xf>
    <xf numFmtId="0" fontId="8" fillId="0" borderId="32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vertical="center" wrapText="1"/>
      <protection/>
    </xf>
    <xf numFmtId="0" fontId="8" fillId="0" borderId="0" xfId="54" applyFont="1" applyFill="1" applyBorder="1" applyAlignment="1" applyProtection="1">
      <alignment horizontal="right" vertical="center" wrapText="1" indent="1"/>
      <protection/>
    </xf>
    <xf numFmtId="0" fontId="8" fillId="0" borderId="32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vertical="center" wrapText="1"/>
      <protection/>
    </xf>
    <xf numFmtId="0" fontId="8" fillId="0" borderId="0" xfId="54" applyFont="1" applyFill="1" applyBorder="1" applyAlignment="1" applyProtection="1">
      <alignment horizontal="right" vertical="center" wrapText="1" indent="1"/>
      <protection/>
    </xf>
    <xf numFmtId="0" fontId="48" fillId="0" borderId="1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36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164" fontId="6" fillId="0" borderId="39" xfId="54" applyNumberFormat="1" applyFont="1" applyFill="1" applyBorder="1" applyAlignment="1" applyProtection="1">
      <alignment horizontal="right" vertical="center" wrapText="1" indent="1"/>
      <protection/>
    </xf>
    <xf numFmtId="164" fontId="47" fillId="0" borderId="38" xfId="0" applyNumberFormat="1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164" fontId="48" fillId="0" borderId="31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64" fontId="6" fillId="0" borderId="40" xfId="54" applyNumberFormat="1" applyFont="1" applyFill="1" applyBorder="1" applyAlignment="1" applyProtection="1">
      <alignment horizontal="right" vertical="center" wrapText="1" indent="1"/>
      <protection/>
    </xf>
    <xf numFmtId="0" fontId="0" fillId="0" borderId="41" xfId="0" applyBorder="1" applyAlignment="1">
      <alignment/>
    </xf>
    <xf numFmtId="0" fontId="47" fillId="0" borderId="42" xfId="0" applyFont="1" applyBorder="1" applyAlignment="1">
      <alignment horizontal="center" vertical="center"/>
    </xf>
    <xf numFmtId="0" fontId="6" fillId="0" borderId="43" xfId="54" applyFont="1" applyFill="1" applyBorder="1" applyAlignment="1" applyProtection="1">
      <alignment horizontal="center" vertical="center" wrapText="1"/>
      <protection/>
    </xf>
    <xf numFmtId="0" fontId="6" fillId="0" borderId="40" xfId="54" applyFont="1" applyFill="1" applyBorder="1" applyAlignment="1" applyProtection="1">
      <alignment horizontal="center" vertical="center" wrapText="1"/>
      <protection/>
    </xf>
    <xf numFmtId="164" fontId="47" fillId="0" borderId="37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0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1" max="1" width="16.421875" style="0" customWidth="1"/>
    <col min="2" max="2" width="61.8515625" style="0" customWidth="1"/>
    <col min="3" max="3" width="13.57421875" style="0" customWidth="1"/>
    <col min="4" max="4" width="11.140625" style="0" customWidth="1"/>
    <col min="5" max="5" width="12.140625" style="0" customWidth="1"/>
  </cols>
  <sheetData>
    <row r="1" spans="1:5" ht="47.25">
      <c r="A1" s="21" t="s">
        <v>22</v>
      </c>
      <c r="B1" s="22" t="s">
        <v>111</v>
      </c>
      <c r="C1" s="44"/>
      <c r="D1" s="83"/>
      <c r="E1" s="84"/>
    </row>
    <row r="2" spans="1:5" ht="32.25" thickBot="1">
      <c r="A2" s="25" t="s">
        <v>23</v>
      </c>
      <c r="B2" s="58" t="s">
        <v>24</v>
      </c>
      <c r="C2" s="59"/>
      <c r="D2" s="60"/>
      <c r="E2" s="85"/>
    </row>
    <row r="3" spans="1:5" ht="16.5" thickBot="1">
      <c r="A3" s="64"/>
      <c r="B3" s="65"/>
      <c r="C3" s="66" t="s">
        <v>25</v>
      </c>
      <c r="D3" s="67"/>
      <c r="E3" s="68"/>
    </row>
    <row r="4" spans="1:5" ht="16.5" thickBot="1">
      <c r="A4" s="69" t="s">
        <v>26</v>
      </c>
      <c r="B4" s="61" t="s">
        <v>27</v>
      </c>
      <c r="C4" s="62" t="s">
        <v>28</v>
      </c>
      <c r="D4" s="98" t="s">
        <v>113</v>
      </c>
      <c r="E4" s="99" t="s">
        <v>114</v>
      </c>
    </row>
    <row r="5" spans="1:5" ht="16.5" thickBot="1">
      <c r="A5" s="23">
        <v>1</v>
      </c>
      <c r="B5" s="24">
        <v>2</v>
      </c>
      <c r="C5" s="45">
        <v>3</v>
      </c>
      <c r="D5" s="96">
        <v>4</v>
      </c>
      <c r="E5" s="97">
        <v>5</v>
      </c>
    </row>
    <row r="6" spans="1:5" ht="16.5" thickBot="1">
      <c r="A6" s="69"/>
      <c r="B6" s="71" t="s">
        <v>0</v>
      </c>
      <c r="C6" s="72"/>
      <c r="D6" s="70"/>
      <c r="E6" s="86"/>
    </row>
    <row r="7" spans="1:5" ht="16.5" thickBot="1">
      <c r="A7" s="23" t="s">
        <v>29</v>
      </c>
      <c r="B7" s="26" t="s">
        <v>30</v>
      </c>
      <c r="C7" s="46">
        <f>C8+C9+C10+C11+C12+C13+C14+C15+C16+C17</f>
        <v>0</v>
      </c>
      <c r="D7" s="67"/>
      <c r="E7" s="68"/>
    </row>
    <row r="8" spans="1:5" ht="15.75">
      <c r="A8" s="33" t="s">
        <v>31</v>
      </c>
      <c r="B8" s="30" t="s">
        <v>32</v>
      </c>
      <c r="C8" s="73"/>
      <c r="D8" s="63"/>
      <c r="E8" s="87"/>
    </row>
    <row r="9" spans="1:5" ht="15.75">
      <c r="A9" s="27" t="s">
        <v>33</v>
      </c>
      <c r="B9" s="28" t="s">
        <v>34</v>
      </c>
      <c r="C9" s="47"/>
      <c r="D9" s="7"/>
      <c r="E9" s="88"/>
    </row>
    <row r="10" spans="1:5" ht="15.75">
      <c r="A10" s="27" t="s">
        <v>35</v>
      </c>
      <c r="B10" s="28" t="s">
        <v>36</v>
      </c>
      <c r="C10" s="47"/>
      <c r="D10" s="7"/>
      <c r="E10" s="88"/>
    </row>
    <row r="11" spans="1:5" ht="15.75">
      <c r="A11" s="27" t="s">
        <v>37</v>
      </c>
      <c r="B11" s="28" t="s">
        <v>38</v>
      </c>
      <c r="C11" s="47"/>
      <c r="D11" s="7"/>
      <c r="E11" s="88"/>
    </row>
    <row r="12" spans="1:5" ht="15.75">
      <c r="A12" s="27" t="s">
        <v>39</v>
      </c>
      <c r="B12" s="28" t="s">
        <v>40</v>
      </c>
      <c r="C12" s="47"/>
      <c r="D12" s="7"/>
      <c r="E12" s="88"/>
    </row>
    <row r="13" spans="1:5" ht="15.75">
      <c r="A13" s="27" t="s">
        <v>41</v>
      </c>
      <c r="B13" s="28" t="s">
        <v>42</v>
      </c>
      <c r="C13" s="47"/>
      <c r="D13" s="7"/>
      <c r="E13" s="88"/>
    </row>
    <row r="14" spans="1:5" ht="15.75">
      <c r="A14" s="27" t="s">
        <v>43</v>
      </c>
      <c r="B14" s="29" t="s">
        <v>44</v>
      </c>
      <c r="C14" s="47"/>
      <c r="D14" s="7"/>
      <c r="E14" s="88"/>
    </row>
    <row r="15" spans="1:5" ht="15.75">
      <c r="A15" s="27" t="s">
        <v>45</v>
      </c>
      <c r="B15" s="28" t="s">
        <v>46</v>
      </c>
      <c r="C15" s="48"/>
      <c r="D15" s="7"/>
      <c r="E15" s="88"/>
    </row>
    <row r="16" spans="1:5" ht="15.75">
      <c r="A16" s="27" t="s">
        <v>47</v>
      </c>
      <c r="B16" s="28" t="s">
        <v>48</v>
      </c>
      <c r="C16" s="47"/>
      <c r="D16" s="7"/>
      <c r="E16" s="88"/>
    </row>
    <row r="17" spans="1:5" ht="16.5" thickBot="1">
      <c r="A17" s="74" t="s">
        <v>49</v>
      </c>
      <c r="B17" s="29" t="s">
        <v>50</v>
      </c>
      <c r="C17" s="49"/>
      <c r="D17" s="60"/>
      <c r="E17" s="85"/>
    </row>
    <row r="18" spans="1:5" ht="32.25" thickBot="1">
      <c r="A18" s="23" t="s">
        <v>51</v>
      </c>
      <c r="B18" s="26" t="s">
        <v>52</v>
      </c>
      <c r="C18" s="46">
        <f>C19+C20+C21</f>
        <v>32212</v>
      </c>
      <c r="D18" s="46">
        <f>D19+D20+D21</f>
        <v>1242</v>
      </c>
      <c r="E18" s="101">
        <f>E19+E20+E21</f>
        <v>33454</v>
      </c>
    </row>
    <row r="19" spans="1:5" ht="15.75">
      <c r="A19" s="33" t="s">
        <v>53</v>
      </c>
      <c r="B19" s="30" t="s">
        <v>54</v>
      </c>
      <c r="C19" s="73"/>
      <c r="D19" s="63"/>
      <c r="E19" s="87"/>
    </row>
    <row r="20" spans="1:5" ht="31.5">
      <c r="A20" s="27" t="s">
        <v>55</v>
      </c>
      <c r="B20" s="28" t="s">
        <v>56</v>
      </c>
      <c r="C20" s="47"/>
      <c r="D20" s="7"/>
      <c r="E20" s="88"/>
    </row>
    <row r="21" spans="1:5" ht="31.5">
      <c r="A21" s="27" t="s">
        <v>57</v>
      </c>
      <c r="B21" s="28" t="s">
        <v>58</v>
      </c>
      <c r="C21" s="47">
        <v>32212</v>
      </c>
      <c r="D21" s="100">
        <v>1242</v>
      </c>
      <c r="E21" s="102">
        <f>SUM(C21:D21)</f>
        <v>33454</v>
      </c>
    </row>
    <row r="22" spans="1:5" ht="16.5" thickBot="1">
      <c r="A22" s="74" t="s">
        <v>59</v>
      </c>
      <c r="B22" s="75" t="s">
        <v>60</v>
      </c>
      <c r="C22" s="76"/>
      <c r="D22" s="60"/>
      <c r="E22" s="85"/>
    </row>
    <row r="23" spans="1:5" ht="16.5" thickBot="1">
      <c r="A23" s="31" t="s">
        <v>61</v>
      </c>
      <c r="B23" s="32" t="s">
        <v>62</v>
      </c>
      <c r="C23" s="50">
        <v>0</v>
      </c>
      <c r="D23" s="67"/>
      <c r="E23" s="68"/>
    </row>
    <row r="24" spans="1:5" ht="32.25" thickBot="1">
      <c r="A24" s="31" t="s">
        <v>63</v>
      </c>
      <c r="B24" s="32" t="s">
        <v>64</v>
      </c>
      <c r="C24" s="46">
        <f>+C25+C26</f>
        <v>0</v>
      </c>
      <c r="D24" s="67"/>
      <c r="E24" s="68"/>
    </row>
    <row r="25" spans="1:5" ht="31.5">
      <c r="A25" s="33" t="s">
        <v>65</v>
      </c>
      <c r="B25" s="34" t="s">
        <v>56</v>
      </c>
      <c r="C25" s="51"/>
      <c r="D25" s="63"/>
      <c r="E25" s="87"/>
    </row>
    <row r="26" spans="1:5" ht="31.5">
      <c r="A26" s="33" t="s">
        <v>66</v>
      </c>
      <c r="B26" s="35" t="s">
        <v>67</v>
      </c>
      <c r="C26" s="52"/>
      <c r="D26" s="7"/>
      <c r="E26" s="88"/>
    </row>
    <row r="27" spans="1:5" ht="16.5" thickBot="1">
      <c r="A27" s="74" t="s">
        <v>68</v>
      </c>
      <c r="B27" s="77" t="s">
        <v>69</v>
      </c>
      <c r="C27" s="78"/>
      <c r="D27" s="60"/>
      <c r="E27" s="85"/>
    </row>
    <row r="28" spans="1:5" ht="16.5" thickBot="1">
      <c r="A28" s="31" t="s">
        <v>70</v>
      </c>
      <c r="B28" s="32" t="s">
        <v>71</v>
      </c>
      <c r="C28" s="46">
        <f>+C29+C30+C31</f>
        <v>0</v>
      </c>
      <c r="D28" s="67"/>
      <c r="E28" s="68"/>
    </row>
    <row r="29" spans="1:5" ht="15.75">
      <c r="A29" s="33" t="s">
        <v>72</v>
      </c>
      <c r="B29" s="34" t="s">
        <v>73</v>
      </c>
      <c r="C29" s="51"/>
      <c r="D29" s="63"/>
      <c r="E29" s="87"/>
    </row>
    <row r="30" spans="1:5" ht="15.75">
      <c r="A30" s="33" t="s">
        <v>74</v>
      </c>
      <c r="B30" s="35" t="s">
        <v>75</v>
      </c>
      <c r="C30" s="52"/>
      <c r="D30" s="7"/>
      <c r="E30" s="88"/>
    </row>
    <row r="31" spans="1:5" ht="16.5" thickBot="1">
      <c r="A31" s="74" t="s">
        <v>76</v>
      </c>
      <c r="B31" s="79" t="s">
        <v>77</v>
      </c>
      <c r="C31" s="78"/>
      <c r="D31" s="60"/>
      <c r="E31" s="85"/>
    </row>
    <row r="32" spans="1:5" ht="16.5" thickBot="1">
      <c r="A32" s="31" t="s">
        <v>78</v>
      </c>
      <c r="B32" s="32" t="s">
        <v>79</v>
      </c>
      <c r="C32" s="50"/>
      <c r="D32" s="67"/>
      <c r="E32" s="68"/>
    </row>
    <row r="33" spans="1:5" ht="16.5" thickBot="1">
      <c r="A33" s="80" t="s">
        <v>80</v>
      </c>
      <c r="B33" s="81" t="s">
        <v>81</v>
      </c>
      <c r="C33" s="82"/>
      <c r="D33" s="70"/>
      <c r="E33" s="86"/>
    </row>
    <row r="34" spans="1:5" ht="16.5" thickBot="1">
      <c r="A34" s="23" t="s">
        <v>82</v>
      </c>
      <c r="B34" s="32" t="s">
        <v>83</v>
      </c>
      <c r="C34" s="53">
        <f>C7+C18+C23+C24+C28+C32+C33</f>
        <v>32212</v>
      </c>
      <c r="D34" s="53">
        <f>D7+D18+D23+D24+D28+D32+D33</f>
        <v>1242</v>
      </c>
      <c r="E34" s="109">
        <f>SUM(C34:D34)</f>
        <v>33454</v>
      </c>
    </row>
    <row r="35" spans="1:5" ht="16.5" thickBot="1">
      <c r="A35" s="36" t="s">
        <v>84</v>
      </c>
      <c r="B35" s="32" t="s">
        <v>85</v>
      </c>
      <c r="C35" s="53">
        <f>+C36+C37+C38</f>
        <v>168456</v>
      </c>
      <c r="D35" s="53">
        <f>+D36+D37+D38</f>
        <v>0</v>
      </c>
      <c r="E35" s="109">
        <f>SUM(C35:D35)</f>
        <v>168456</v>
      </c>
    </row>
    <row r="36" spans="1:5" ht="15.75">
      <c r="A36" s="33" t="s">
        <v>86</v>
      </c>
      <c r="B36" s="34" t="s">
        <v>87</v>
      </c>
      <c r="C36" s="51"/>
      <c r="D36" s="63"/>
      <c r="E36" s="103"/>
    </row>
    <row r="37" spans="1:5" ht="15.75">
      <c r="A37" s="33" t="s">
        <v>88</v>
      </c>
      <c r="B37" s="35" t="s">
        <v>89</v>
      </c>
      <c r="C37" s="52"/>
      <c r="D37" s="7"/>
      <c r="E37" s="104"/>
    </row>
    <row r="38" spans="1:5" ht="16.5" thickBot="1">
      <c r="A38" s="74" t="s">
        <v>90</v>
      </c>
      <c r="B38" s="79" t="s">
        <v>91</v>
      </c>
      <c r="C38" s="78">
        <v>168456</v>
      </c>
      <c r="D38" s="60"/>
      <c r="E38" s="105">
        <f>SUM(C38:D38)</f>
        <v>168456</v>
      </c>
    </row>
    <row r="39" spans="1:5" ht="16.5" thickBot="1">
      <c r="A39" s="36" t="s">
        <v>92</v>
      </c>
      <c r="B39" s="37" t="s">
        <v>93</v>
      </c>
      <c r="C39" s="54">
        <f>+C34+C35</f>
        <v>200668</v>
      </c>
      <c r="D39" s="54">
        <f>+D34+D35</f>
        <v>1242</v>
      </c>
      <c r="E39" s="54">
        <f>+E34+E35</f>
        <v>201910</v>
      </c>
    </row>
    <row r="40" spans="1:5" ht="15.75">
      <c r="A40" s="89"/>
      <c r="B40" s="38"/>
      <c r="C40" s="39"/>
      <c r="D40" s="63"/>
      <c r="E40" s="103"/>
    </row>
    <row r="41" spans="1:5" ht="16.5" thickBot="1">
      <c r="A41" s="90"/>
      <c r="B41" s="91"/>
      <c r="C41" s="92"/>
      <c r="D41" s="60"/>
      <c r="E41" s="107"/>
    </row>
    <row r="42" spans="1:5" ht="16.5" thickBot="1">
      <c r="A42" s="117"/>
      <c r="B42" s="118" t="s">
        <v>10</v>
      </c>
      <c r="C42" s="114"/>
      <c r="D42" s="115"/>
      <c r="E42" s="116"/>
    </row>
    <row r="43" spans="1:5" ht="16.5" thickBot="1">
      <c r="A43" s="31" t="s">
        <v>29</v>
      </c>
      <c r="B43" s="32" t="s">
        <v>94</v>
      </c>
      <c r="C43" s="46">
        <f>SUM(C44:C49)</f>
        <v>200668</v>
      </c>
      <c r="D43" s="46">
        <f>SUM(D44:D49)</f>
        <v>1242</v>
      </c>
      <c r="E43" s="46">
        <f>SUM(E44:E49)</f>
        <v>201910</v>
      </c>
    </row>
    <row r="44" spans="1:5" ht="15.75">
      <c r="A44" s="33" t="s">
        <v>31</v>
      </c>
      <c r="B44" s="30" t="s">
        <v>95</v>
      </c>
      <c r="C44" s="51">
        <v>143261</v>
      </c>
      <c r="D44" s="111">
        <v>978</v>
      </c>
      <c r="E44" s="119">
        <f>SUM(C44:D44)</f>
        <v>144239</v>
      </c>
    </row>
    <row r="45" spans="1:5" ht="15.75">
      <c r="A45" s="27" t="s">
        <v>33</v>
      </c>
      <c r="B45" s="28" t="s">
        <v>96</v>
      </c>
      <c r="C45" s="55">
        <v>36303</v>
      </c>
      <c r="D45" s="100">
        <v>264</v>
      </c>
      <c r="E45" s="119">
        <f>SUM(C45:D45)</f>
        <v>36567</v>
      </c>
    </row>
    <row r="46" spans="1:5" ht="15.75">
      <c r="A46" s="27" t="s">
        <v>35</v>
      </c>
      <c r="B46" s="28" t="s">
        <v>97</v>
      </c>
      <c r="C46" s="55">
        <v>21104</v>
      </c>
      <c r="D46" s="100"/>
      <c r="E46" s="119">
        <f>SUM(C46:D46)</f>
        <v>21104</v>
      </c>
    </row>
    <row r="47" spans="1:5" ht="15.75">
      <c r="A47" s="27" t="s">
        <v>37</v>
      </c>
      <c r="B47" s="28" t="s">
        <v>98</v>
      </c>
      <c r="C47" s="55"/>
      <c r="D47" s="100"/>
      <c r="E47" s="104"/>
    </row>
    <row r="48" spans="1:5" ht="15.75">
      <c r="A48" s="27" t="s">
        <v>39</v>
      </c>
      <c r="B48" s="28" t="s">
        <v>99</v>
      </c>
      <c r="C48" s="55"/>
      <c r="D48" s="100"/>
      <c r="E48" s="104"/>
    </row>
    <row r="49" spans="1:5" ht="16.5" thickBot="1">
      <c r="A49" s="40" t="s">
        <v>41</v>
      </c>
      <c r="B49" s="29" t="s">
        <v>100</v>
      </c>
      <c r="C49" s="52"/>
      <c r="D49" s="112"/>
      <c r="E49" s="107"/>
    </row>
    <row r="50" spans="1:5" ht="16.5" thickBot="1">
      <c r="A50" s="31" t="s">
        <v>51</v>
      </c>
      <c r="B50" s="32" t="s">
        <v>101</v>
      </c>
      <c r="C50" s="46">
        <f>SUM(C51:C53)</f>
        <v>0</v>
      </c>
      <c r="D50" s="110"/>
      <c r="E50" s="106"/>
    </row>
    <row r="51" spans="1:5" ht="15.75">
      <c r="A51" s="33" t="s">
        <v>53</v>
      </c>
      <c r="B51" s="30" t="s">
        <v>102</v>
      </c>
      <c r="C51" s="51"/>
      <c r="D51" s="111"/>
      <c r="E51" s="103"/>
    </row>
    <row r="52" spans="1:5" ht="15.75">
      <c r="A52" s="27" t="s">
        <v>55</v>
      </c>
      <c r="B52" s="28" t="s">
        <v>103</v>
      </c>
      <c r="C52" s="55"/>
      <c r="D52" s="100"/>
      <c r="E52" s="104"/>
    </row>
    <row r="53" spans="1:5" ht="15.75">
      <c r="A53" s="27" t="s">
        <v>57</v>
      </c>
      <c r="B53" s="28" t="s">
        <v>104</v>
      </c>
      <c r="C53" s="55"/>
      <c r="D53" s="100"/>
      <c r="E53" s="104"/>
    </row>
    <row r="54" spans="1:5" ht="32.25" thickBot="1">
      <c r="A54" s="74" t="s">
        <v>59</v>
      </c>
      <c r="B54" s="75" t="s">
        <v>105</v>
      </c>
      <c r="C54" s="78"/>
      <c r="D54" s="112"/>
      <c r="E54" s="107"/>
    </row>
    <row r="55" spans="1:5" ht="16.5" thickBot="1">
      <c r="A55" s="31" t="s">
        <v>61</v>
      </c>
      <c r="B55" s="41" t="s">
        <v>106</v>
      </c>
      <c r="C55" s="56">
        <f>C43+C50</f>
        <v>200668</v>
      </c>
      <c r="D55" s="56">
        <f>D43+D50</f>
        <v>1242</v>
      </c>
      <c r="E55" s="56">
        <f>E43+E50</f>
        <v>201910</v>
      </c>
    </row>
    <row r="56" spans="1:5" ht="16.5" thickBot="1">
      <c r="A56" s="93"/>
      <c r="B56" s="94"/>
      <c r="C56" s="95"/>
      <c r="D56" s="113"/>
      <c r="E56" s="108"/>
    </row>
    <row r="57" spans="1:5" ht="16.5" thickBot="1">
      <c r="A57" s="42" t="s">
        <v>107</v>
      </c>
      <c r="B57" s="43"/>
      <c r="C57" s="57">
        <v>48</v>
      </c>
      <c r="D57" s="110"/>
      <c r="E57" s="120">
        <v>48</v>
      </c>
    </row>
    <row r="58" spans="1:5" ht="16.5" thickBot="1">
      <c r="A58" s="42" t="s">
        <v>108</v>
      </c>
      <c r="B58" s="43"/>
      <c r="C58" s="57">
        <v>1</v>
      </c>
      <c r="D58" s="110"/>
      <c r="E58" s="120">
        <v>1</v>
      </c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6.421875" style="0" customWidth="1"/>
    <col min="2" max="2" width="13.57421875" style="0" customWidth="1"/>
    <col min="3" max="3" width="13.8515625" style="0" customWidth="1"/>
    <col min="4" max="4" width="12.8515625" style="0" customWidth="1"/>
    <col min="5" max="5" width="14.57421875" style="0" customWidth="1"/>
    <col min="6" max="6" width="15.140625" style="0" customWidth="1"/>
    <col min="7" max="7" width="13.00390625" style="0" customWidth="1"/>
    <col min="8" max="8" width="13.140625" style="0" customWidth="1"/>
  </cols>
  <sheetData>
    <row r="1" spans="1:8" ht="18.75">
      <c r="A1" s="1" t="s">
        <v>112</v>
      </c>
      <c r="H1" t="s">
        <v>109</v>
      </c>
    </row>
    <row r="2" spans="1:8" ht="15.7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1" t="s">
        <v>7</v>
      </c>
    </row>
    <row r="3" spans="1:8" ht="15.75">
      <c r="A3" s="2" t="s">
        <v>8</v>
      </c>
      <c r="B3" s="4">
        <v>5445</v>
      </c>
      <c r="C3" s="4">
        <v>2871</v>
      </c>
      <c r="D3" s="4">
        <v>2970</v>
      </c>
      <c r="E3" s="4">
        <v>4257</v>
      </c>
      <c r="F3" s="4">
        <v>2079</v>
      </c>
      <c r="G3" s="4">
        <v>8976</v>
      </c>
      <c r="H3" s="4">
        <f>SUM(B3:G3)</f>
        <v>26598</v>
      </c>
    </row>
    <row r="4" spans="1:8" ht="15.75">
      <c r="A4" s="2" t="s">
        <v>9</v>
      </c>
      <c r="B4" s="4">
        <v>19087</v>
      </c>
      <c r="C4" s="4">
        <v>7494</v>
      </c>
      <c r="D4" s="4">
        <v>11625</v>
      </c>
      <c r="E4" s="4">
        <v>15372</v>
      </c>
      <c r="F4" s="4">
        <v>7878</v>
      </c>
      <c r="G4" s="4">
        <v>44402</v>
      </c>
      <c r="H4" s="4">
        <f>SUM(B4:G4)</f>
        <v>105858</v>
      </c>
    </row>
    <row r="5" spans="1:8" ht="15.75">
      <c r="A5" s="2" t="s">
        <v>17</v>
      </c>
      <c r="B5" s="4">
        <v>6856</v>
      </c>
      <c r="C5" s="4">
        <v>5142</v>
      </c>
      <c r="D5" s="4">
        <v>3428</v>
      </c>
      <c r="E5" s="4">
        <v>5142</v>
      </c>
      <c r="F5" s="4">
        <v>1714</v>
      </c>
      <c r="G5" s="4">
        <v>13718</v>
      </c>
      <c r="H5" s="4">
        <f>SUM(B5:G5)</f>
        <v>36000</v>
      </c>
    </row>
    <row r="6" spans="1:8" ht="15.75">
      <c r="A6" s="3" t="s">
        <v>7</v>
      </c>
      <c r="B6" s="5">
        <f aca="true" t="shared" si="0" ref="B6:H6">SUM(B3:B5)</f>
        <v>31388</v>
      </c>
      <c r="C6" s="5">
        <f t="shared" si="0"/>
        <v>15507</v>
      </c>
      <c r="D6" s="5">
        <f t="shared" si="0"/>
        <v>18023</v>
      </c>
      <c r="E6" s="5">
        <f t="shared" si="0"/>
        <v>24771</v>
      </c>
      <c r="F6" s="5">
        <f t="shared" si="0"/>
        <v>11671</v>
      </c>
      <c r="G6" s="5">
        <f t="shared" si="0"/>
        <v>67096</v>
      </c>
      <c r="H6" s="5">
        <f t="shared" si="0"/>
        <v>168456</v>
      </c>
    </row>
    <row r="7" spans="1:8" ht="15.75">
      <c r="A7" s="2" t="s">
        <v>10</v>
      </c>
      <c r="B7" s="4"/>
      <c r="C7" s="4"/>
      <c r="D7" s="4"/>
      <c r="E7" s="4"/>
      <c r="F7" s="4"/>
      <c r="G7" s="4"/>
      <c r="H7" s="4"/>
    </row>
    <row r="8" spans="1:8" ht="15.75">
      <c r="A8" s="2" t="s">
        <v>11</v>
      </c>
      <c r="B8" s="4">
        <v>24723</v>
      </c>
      <c r="C8" s="4">
        <v>13231</v>
      </c>
      <c r="D8" s="4">
        <v>15006</v>
      </c>
      <c r="E8" s="4">
        <v>19756</v>
      </c>
      <c r="F8" s="4">
        <v>8217</v>
      </c>
      <c r="G8" s="4">
        <v>48610</v>
      </c>
      <c r="H8" s="4">
        <f aca="true" t="shared" si="1" ref="H8:H15">SUM(B8:G8)</f>
        <v>129543</v>
      </c>
    </row>
    <row r="9" spans="1:8" ht="15.75">
      <c r="A9" s="2" t="s">
        <v>12</v>
      </c>
      <c r="B9" s="4">
        <v>6675</v>
      </c>
      <c r="C9" s="4">
        <v>3572</v>
      </c>
      <c r="D9" s="4">
        <v>4052</v>
      </c>
      <c r="E9" s="4">
        <v>5335</v>
      </c>
      <c r="F9" s="4">
        <v>2219</v>
      </c>
      <c r="G9" s="4">
        <v>13125</v>
      </c>
      <c r="H9" s="4">
        <f t="shared" si="1"/>
        <v>34978</v>
      </c>
    </row>
    <row r="10" spans="1:8" ht="15.75">
      <c r="A10" s="2" t="s">
        <v>20</v>
      </c>
      <c r="B10" s="4">
        <v>1586</v>
      </c>
      <c r="C10" s="4">
        <v>0</v>
      </c>
      <c r="D10" s="4">
        <v>0</v>
      </c>
      <c r="E10" s="4">
        <v>0</v>
      </c>
      <c r="F10" s="4">
        <v>0</v>
      </c>
      <c r="G10" s="4">
        <v>4304</v>
      </c>
      <c r="H10" s="4">
        <f t="shared" si="1"/>
        <v>5890</v>
      </c>
    </row>
    <row r="11" spans="1:8" ht="15.75">
      <c r="A11" s="2" t="s">
        <v>12</v>
      </c>
      <c r="B11" s="4">
        <v>428</v>
      </c>
      <c r="C11" s="4">
        <v>0</v>
      </c>
      <c r="D11" s="4">
        <v>0</v>
      </c>
      <c r="E11" s="4">
        <v>0</v>
      </c>
      <c r="F11" s="4">
        <v>0</v>
      </c>
      <c r="G11" s="4">
        <v>1162</v>
      </c>
      <c r="H11" s="4">
        <f t="shared" si="1"/>
        <v>1590</v>
      </c>
    </row>
    <row r="12" spans="1:8" ht="15.75">
      <c r="A12" s="2" t="s">
        <v>15</v>
      </c>
      <c r="B12" s="4">
        <v>540</v>
      </c>
      <c r="C12" s="4">
        <v>300</v>
      </c>
      <c r="D12" s="4">
        <v>0</v>
      </c>
      <c r="E12" s="4">
        <v>0</v>
      </c>
      <c r="F12" s="4">
        <v>180</v>
      </c>
      <c r="G12" s="4">
        <v>1080</v>
      </c>
      <c r="H12" s="4">
        <f t="shared" si="1"/>
        <v>2100</v>
      </c>
    </row>
    <row r="13" spans="1:8" ht="15.75">
      <c r="A13" s="2" t="s">
        <v>13</v>
      </c>
      <c r="B13" s="4">
        <v>2862</v>
      </c>
      <c r="C13" s="4">
        <v>1219</v>
      </c>
      <c r="D13" s="4">
        <v>2727</v>
      </c>
      <c r="E13" s="4">
        <v>3749</v>
      </c>
      <c r="F13" s="4">
        <v>1199</v>
      </c>
      <c r="G13" s="4">
        <v>9348</v>
      </c>
      <c r="H13" s="4">
        <f t="shared" si="1"/>
        <v>21104</v>
      </c>
    </row>
    <row r="14" spans="1:8" ht="15.75">
      <c r="A14" s="2" t="s">
        <v>18</v>
      </c>
      <c r="B14" s="4">
        <v>1282</v>
      </c>
      <c r="C14" s="4">
        <v>690</v>
      </c>
      <c r="D14" s="4">
        <v>838</v>
      </c>
      <c r="E14" s="4">
        <v>888</v>
      </c>
      <c r="F14" s="4">
        <v>444</v>
      </c>
      <c r="G14" s="4">
        <v>2563</v>
      </c>
      <c r="H14" s="4">
        <f t="shared" si="1"/>
        <v>6705</v>
      </c>
    </row>
    <row r="15" spans="1:8" ht="15.75">
      <c r="A15" s="2" t="s">
        <v>21</v>
      </c>
      <c r="B15" s="4"/>
      <c r="C15" s="4"/>
      <c r="D15" s="4"/>
      <c r="E15" s="4"/>
      <c r="F15" s="4"/>
      <c r="G15" s="4">
        <v>0</v>
      </c>
      <c r="H15" s="4">
        <f t="shared" si="1"/>
        <v>0</v>
      </c>
    </row>
    <row r="16" spans="1:8" ht="15.75">
      <c r="A16" s="3" t="s">
        <v>7</v>
      </c>
      <c r="B16" s="5">
        <f>SUM(B8:B14)</f>
        <v>38096</v>
      </c>
      <c r="C16" s="5">
        <f>SUM(C8:C14)</f>
        <v>19012</v>
      </c>
      <c r="D16" s="5">
        <f>SUM(D8:D14)</f>
        <v>22623</v>
      </c>
      <c r="E16" s="5">
        <f>SUM(E8:E14)</f>
        <v>29728</v>
      </c>
      <c r="F16" s="5">
        <f>SUM(F8:F14)</f>
        <v>12259</v>
      </c>
      <c r="G16" s="5">
        <f>SUM(G8:G15)</f>
        <v>80192</v>
      </c>
      <c r="H16" s="5">
        <f>SUM(H8:H15)</f>
        <v>201910</v>
      </c>
    </row>
    <row r="17" spans="1:8" ht="15.75">
      <c r="A17" s="6" t="s">
        <v>16</v>
      </c>
      <c r="B17" s="5">
        <f aca="true" t="shared" si="2" ref="B17:H17">B6-B16</f>
        <v>-6708</v>
      </c>
      <c r="C17" s="5">
        <f t="shared" si="2"/>
        <v>-3505</v>
      </c>
      <c r="D17" s="5">
        <f t="shared" si="2"/>
        <v>-4600</v>
      </c>
      <c r="E17" s="5">
        <f t="shared" si="2"/>
        <v>-4957</v>
      </c>
      <c r="F17" s="5">
        <f t="shared" si="2"/>
        <v>-588</v>
      </c>
      <c r="G17" s="5">
        <f t="shared" si="2"/>
        <v>-13096</v>
      </c>
      <c r="H17" s="5">
        <f t="shared" si="2"/>
        <v>-33454</v>
      </c>
    </row>
    <row r="18" spans="1:8" ht="15">
      <c r="A18" s="7" t="s">
        <v>14</v>
      </c>
      <c r="B18" s="8">
        <f>B17/12</f>
        <v>-559</v>
      </c>
      <c r="C18" s="8">
        <f aca="true" t="shared" si="3" ref="C18:H18">C17/12</f>
        <v>-292.0833333333333</v>
      </c>
      <c r="D18" s="8">
        <f t="shared" si="3"/>
        <v>-383.3333333333333</v>
      </c>
      <c r="E18" s="8">
        <f t="shared" si="3"/>
        <v>-413.0833333333333</v>
      </c>
      <c r="F18" s="8">
        <f t="shared" si="3"/>
        <v>-49</v>
      </c>
      <c r="G18" s="8">
        <f t="shared" si="3"/>
        <v>-1091.3333333333333</v>
      </c>
      <c r="H18" s="8">
        <f t="shared" si="3"/>
        <v>-2787.8333333333335</v>
      </c>
    </row>
    <row r="19" spans="1:8" ht="15.75">
      <c r="A19" s="2"/>
      <c r="B19" s="4"/>
      <c r="C19" s="4"/>
      <c r="D19" s="4"/>
      <c r="E19" s="4"/>
      <c r="F19" s="4"/>
      <c r="G19" s="4"/>
      <c r="H19" s="4"/>
    </row>
    <row r="21" spans="1:8" ht="18.75">
      <c r="A21" s="13"/>
      <c r="B21" s="9"/>
      <c r="C21" s="9"/>
      <c r="D21" s="9"/>
      <c r="E21" s="9"/>
      <c r="F21" s="9"/>
      <c r="G21" s="9"/>
      <c r="H21" s="9"/>
    </row>
    <row r="22" spans="1:8" ht="15.75">
      <c r="A22" s="14"/>
      <c r="B22" s="15"/>
      <c r="C22" s="15"/>
      <c r="D22" s="15"/>
      <c r="E22" s="15"/>
      <c r="F22" s="15"/>
      <c r="G22" s="15"/>
      <c r="H22" s="16"/>
    </row>
    <row r="23" spans="1:8" ht="15.75">
      <c r="A23" s="14"/>
      <c r="B23" s="17"/>
      <c r="C23" s="17"/>
      <c r="D23" s="17"/>
      <c r="E23" s="17"/>
      <c r="F23" s="17"/>
      <c r="G23" s="17"/>
      <c r="H23" s="17"/>
    </row>
    <row r="24" spans="1:8" ht="15.75">
      <c r="A24" s="14"/>
      <c r="B24" s="17"/>
      <c r="C24" s="17"/>
      <c r="D24" s="17"/>
      <c r="E24" s="17"/>
      <c r="F24" s="17"/>
      <c r="G24" s="17"/>
      <c r="H24" s="17"/>
    </row>
    <row r="25" spans="1:8" ht="15.75">
      <c r="A25" s="14"/>
      <c r="B25" s="17"/>
      <c r="C25" s="17"/>
      <c r="D25" s="17"/>
      <c r="E25" s="17"/>
      <c r="F25" s="17"/>
      <c r="G25" s="17"/>
      <c r="H25" s="17"/>
    </row>
    <row r="26" spans="1:8" ht="15.75">
      <c r="A26" s="18"/>
      <c r="B26" s="19"/>
      <c r="C26" s="19"/>
      <c r="D26" s="19"/>
      <c r="E26" s="19"/>
      <c r="F26" s="19"/>
      <c r="G26" s="19"/>
      <c r="H26" s="19"/>
    </row>
    <row r="27" spans="1:8" ht="15.75">
      <c r="A27" s="14"/>
      <c r="B27" s="17"/>
      <c r="C27" s="17"/>
      <c r="D27" s="17"/>
      <c r="E27" s="17"/>
      <c r="F27" s="17"/>
      <c r="G27" s="17"/>
      <c r="H27" s="17"/>
    </row>
    <row r="28" spans="1:8" ht="15.75">
      <c r="A28" s="14"/>
      <c r="B28" s="17"/>
      <c r="C28" s="17"/>
      <c r="D28" s="17"/>
      <c r="E28" s="17"/>
      <c r="F28" s="17"/>
      <c r="G28" s="17"/>
      <c r="H28" s="17"/>
    </row>
    <row r="29" spans="1:8" ht="15.75">
      <c r="A29" s="14"/>
      <c r="B29" s="17"/>
      <c r="C29" s="17"/>
      <c r="D29" s="17"/>
      <c r="E29" s="17"/>
      <c r="F29" s="17"/>
      <c r="G29" s="17"/>
      <c r="H29" s="17"/>
    </row>
    <row r="30" spans="1:8" ht="15.75">
      <c r="A30" s="14"/>
      <c r="B30" s="17"/>
      <c r="C30" s="17"/>
      <c r="D30" s="17"/>
      <c r="E30" s="17"/>
      <c r="F30" s="17"/>
      <c r="G30" s="17"/>
      <c r="H30" s="17"/>
    </row>
    <row r="31" spans="1:8" ht="15.75">
      <c r="A31" s="14"/>
      <c r="B31" s="17"/>
      <c r="C31" s="17"/>
      <c r="D31" s="17"/>
      <c r="E31" s="17"/>
      <c r="F31" s="17"/>
      <c r="G31" s="17"/>
      <c r="H31" s="17"/>
    </row>
    <row r="32" spans="1:8" ht="15.75">
      <c r="A32" s="18"/>
      <c r="B32" s="19"/>
      <c r="C32" s="19"/>
      <c r="D32" s="19"/>
      <c r="E32" s="19"/>
      <c r="F32" s="19"/>
      <c r="G32" s="19"/>
      <c r="H32" s="19"/>
    </row>
    <row r="33" spans="1:8" ht="15.75">
      <c r="A33" s="20"/>
      <c r="B33" s="19"/>
      <c r="C33" s="19"/>
      <c r="D33" s="19"/>
      <c r="E33" s="19"/>
      <c r="F33" s="19"/>
      <c r="G33" s="19"/>
      <c r="H33" s="19"/>
    </row>
    <row r="34" spans="1:8" ht="15">
      <c r="A34" s="9"/>
      <c r="B34" s="10"/>
      <c r="C34" s="10"/>
      <c r="D34" s="10"/>
      <c r="E34" s="10"/>
      <c r="F34" s="10"/>
      <c r="G34" s="10"/>
      <c r="H34" s="10"/>
    </row>
    <row r="35" spans="1:8" ht="15.75">
      <c r="A35" s="14"/>
      <c r="B35" s="17"/>
      <c r="C35" s="17"/>
      <c r="D35" s="17"/>
      <c r="E35" s="17"/>
      <c r="F35" s="17"/>
      <c r="G35" s="17"/>
      <c r="H35" s="17"/>
    </row>
    <row r="36" spans="1:8" ht="15">
      <c r="A36" s="9"/>
      <c r="B36" s="9"/>
      <c r="C36" s="9"/>
      <c r="D36" s="9"/>
      <c r="E36" s="9"/>
      <c r="F36" s="9"/>
      <c r="G36" s="9"/>
      <c r="H3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6.421875" style="0" customWidth="1"/>
    <col min="2" max="2" width="15.140625" style="0" customWidth="1"/>
    <col min="3" max="3" width="13.00390625" style="0" customWidth="1"/>
    <col min="4" max="4" width="13.140625" style="0" customWidth="1"/>
  </cols>
  <sheetData>
    <row r="1" spans="1:4" ht="18.75">
      <c r="A1" s="1" t="s">
        <v>112</v>
      </c>
      <c r="D1" t="s">
        <v>19</v>
      </c>
    </row>
    <row r="2" spans="1:4" ht="15.75">
      <c r="A2" s="2" t="s">
        <v>0</v>
      </c>
      <c r="B2" s="12" t="s">
        <v>110</v>
      </c>
      <c r="C2" s="12" t="s">
        <v>6</v>
      </c>
      <c r="D2" s="11" t="s">
        <v>7</v>
      </c>
    </row>
    <row r="3" spans="1:4" ht="15.75">
      <c r="A3" s="2" t="s">
        <v>8</v>
      </c>
      <c r="B3" s="4">
        <v>299</v>
      </c>
      <c r="C3" s="4">
        <v>8677</v>
      </c>
      <c r="D3" s="4">
        <f>SUM(B3:C3)</f>
        <v>8976</v>
      </c>
    </row>
    <row r="4" spans="1:4" ht="15.75">
      <c r="A4" s="2" t="s">
        <v>9</v>
      </c>
      <c r="B4" s="4">
        <v>1480</v>
      </c>
      <c r="C4" s="4">
        <v>42922</v>
      </c>
      <c r="D4" s="4">
        <f>SUM(B4:C4)</f>
        <v>44402</v>
      </c>
    </row>
    <row r="5" spans="1:4" ht="15.75">
      <c r="A5" s="2" t="s">
        <v>17</v>
      </c>
      <c r="B5" s="4">
        <v>457</v>
      </c>
      <c r="C5" s="4">
        <v>13261</v>
      </c>
      <c r="D5" s="4">
        <f>SUM(B5:C5)</f>
        <v>13718</v>
      </c>
    </row>
    <row r="6" spans="1:4" ht="15.75">
      <c r="A6" s="3" t="s">
        <v>7</v>
      </c>
      <c r="B6" s="5">
        <f>SUM(B3:B5)</f>
        <v>2236</v>
      </c>
      <c r="C6" s="5">
        <f>SUM(C3:C5)</f>
        <v>64860</v>
      </c>
      <c r="D6" s="5">
        <f>SUM(D3:D5)</f>
        <v>67096</v>
      </c>
    </row>
    <row r="7" spans="1:4" ht="15.75">
      <c r="A7" s="2" t="s">
        <v>10</v>
      </c>
      <c r="B7" s="4"/>
      <c r="C7" s="4"/>
      <c r="D7" s="4"/>
    </row>
    <row r="8" spans="1:4" ht="15.75">
      <c r="A8" s="2" t="s">
        <v>11</v>
      </c>
      <c r="B8" s="4">
        <v>1402</v>
      </c>
      <c r="C8" s="4">
        <v>47208</v>
      </c>
      <c r="D8" s="4">
        <f aca="true" t="shared" si="0" ref="D8:D15">SUM(B8:C8)</f>
        <v>48610</v>
      </c>
    </row>
    <row r="9" spans="1:4" ht="15.75">
      <c r="A9" s="2" t="s">
        <v>12</v>
      </c>
      <c r="B9" s="4">
        <v>379</v>
      </c>
      <c r="C9" s="4">
        <v>12746</v>
      </c>
      <c r="D9" s="4">
        <f t="shared" si="0"/>
        <v>13125</v>
      </c>
    </row>
    <row r="10" spans="1:4" ht="15.75">
      <c r="A10" s="2" t="s">
        <v>20</v>
      </c>
      <c r="B10" s="4">
        <v>143</v>
      </c>
      <c r="C10" s="4">
        <v>4161</v>
      </c>
      <c r="D10" s="4">
        <f t="shared" si="0"/>
        <v>4304</v>
      </c>
    </row>
    <row r="11" spans="1:4" ht="15.75">
      <c r="A11" s="2" t="s">
        <v>12</v>
      </c>
      <c r="B11" s="4">
        <v>39</v>
      </c>
      <c r="C11" s="4">
        <v>1123</v>
      </c>
      <c r="D11" s="4">
        <f t="shared" si="0"/>
        <v>1162</v>
      </c>
    </row>
    <row r="12" spans="1:4" ht="15.75">
      <c r="A12" s="2" t="s">
        <v>15</v>
      </c>
      <c r="B12" s="4">
        <v>36</v>
      </c>
      <c r="C12" s="4">
        <v>1044</v>
      </c>
      <c r="D12" s="4">
        <f t="shared" si="0"/>
        <v>1080</v>
      </c>
    </row>
    <row r="13" spans="1:4" ht="15.75">
      <c r="A13" s="2" t="s">
        <v>13</v>
      </c>
      <c r="B13" s="4">
        <v>312</v>
      </c>
      <c r="C13" s="4">
        <v>9036</v>
      </c>
      <c r="D13" s="4">
        <f t="shared" si="0"/>
        <v>9348</v>
      </c>
    </row>
    <row r="14" spans="1:4" ht="15.75">
      <c r="A14" s="2" t="s">
        <v>18</v>
      </c>
      <c r="B14" s="4">
        <v>85</v>
      </c>
      <c r="C14" s="4">
        <v>2478</v>
      </c>
      <c r="D14" s="4">
        <f t="shared" si="0"/>
        <v>2563</v>
      </c>
    </row>
    <row r="15" spans="1:4" ht="15.75">
      <c r="A15" s="2" t="s">
        <v>21</v>
      </c>
      <c r="B15" s="4"/>
      <c r="C15" s="4">
        <v>0</v>
      </c>
      <c r="D15" s="4">
        <f t="shared" si="0"/>
        <v>0</v>
      </c>
    </row>
    <row r="16" spans="1:4" ht="15.75">
      <c r="A16" s="3" t="s">
        <v>7</v>
      </c>
      <c r="B16" s="5">
        <f>SUM(B8:B14)</f>
        <v>2396</v>
      </c>
      <c r="C16" s="5">
        <f>SUM(C8:C15)</f>
        <v>77796</v>
      </c>
      <c r="D16" s="5">
        <f>SUM(D8:D15)</f>
        <v>80192</v>
      </c>
    </row>
    <row r="17" spans="1:4" ht="15.75">
      <c r="A17" s="6" t="s">
        <v>16</v>
      </c>
      <c r="B17" s="5">
        <f>B6-B16</f>
        <v>-160</v>
      </c>
      <c r="C17" s="5">
        <f>C6-C16</f>
        <v>-12936</v>
      </c>
      <c r="D17" s="5">
        <f>D6-D16</f>
        <v>-13096</v>
      </c>
    </row>
    <row r="18" spans="1:4" ht="15">
      <c r="A18" s="7" t="s">
        <v>14</v>
      </c>
      <c r="B18" s="8">
        <f>B17/12</f>
        <v>-13.333333333333334</v>
      </c>
      <c r="C18" s="8">
        <f>C17/12</f>
        <v>-1078</v>
      </c>
      <c r="D18" s="8">
        <f>D17/12</f>
        <v>-1091.3333333333333</v>
      </c>
    </row>
    <row r="19" spans="1:4" ht="15.75">
      <c r="A19" s="2"/>
      <c r="B19" s="4"/>
      <c r="C19" s="4"/>
      <c r="D19" s="4"/>
    </row>
    <row r="21" spans="1:4" ht="18.75">
      <c r="A21" s="13"/>
      <c r="B21" s="9"/>
      <c r="C21" s="9"/>
      <c r="D21" s="9"/>
    </row>
    <row r="22" spans="1:4" ht="15.75">
      <c r="A22" s="14"/>
      <c r="B22" s="15"/>
      <c r="C22" s="15"/>
      <c r="D22" s="16"/>
    </row>
    <row r="23" spans="1:4" ht="15.75">
      <c r="A23" s="14"/>
      <c r="B23" s="17"/>
      <c r="C23" s="17"/>
      <c r="D23" s="17"/>
    </row>
    <row r="24" spans="1:4" ht="15.75">
      <c r="A24" s="14"/>
      <c r="B24" s="17"/>
      <c r="C24" s="17"/>
      <c r="D24" s="17"/>
    </row>
    <row r="25" spans="1:4" ht="15.75">
      <c r="A25" s="14"/>
      <c r="B25" s="17"/>
      <c r="C25" s="17"/>
      <c r="D25" s="17"/>
    </row>
    <row r="26" spans="1:4" ht="15.75">
      <c r="A26" s="18"/>
      <c r="B26" s="19"/>
      <c r="C26" s="19"/>
      <c r="D26" s="19"/>
    </row>
    <row r="27" spans="1:4" ht="15.75">
      <c r="A27" s="14"/>
      <c r="B27" s="17"/>
      <c r="C27" s="17"/>
      <c r="D27" s="17"/>
    </row>
    <row r="28" spans="1:4" ht="15.75">
      <c r="A28" s="14"/>
      <c r="B28" s="17"/>
      <c r="C28" s="17"/>
      <c r="D28" s="17"/>
    </row>
    <row r="29" spans="1:4" ht="15.75">
      <c r="A29" s="14"/>
      <c r="B29" s="17"/>
      <c r="C29" s="17"/>
      <c r="D29" s="17"/>
    </row>
    <row r="30" spans="1:4" ht="15.75">
      <c r="A30" s="14"/>
      <c r="B30" s="17"/>
      <c r="C30" s="17"/>
      <c r="D30" s="17"/>
    </row>
    <row r="31" spans="1:4" ht="15.75">
      <c r="A31" s="14"/>
      <c r="B31" s="17"/>
      <c r="C31" s="17"/>
      <c r="D31" s="17"/>
    </row>
    <row r="32" spans="1:4" ht="15.75">
      <c r="A32" s="18"/>
      <c r="B32" s="19"/>
      <c r="C32" s="19"/>
      <c r="D32" s="19"/>
    </row>
    <row r="33" spans="1:4" ht="15.75">
      <c r="A33" s="20"/>
      <c r="B33" s="19"/>
      <c r="C33" s="19"/>
      <c r="D33" s="19"/>
    </row>
    <row r="34" spans="1:4" ht="15">
      <c r="A34" s="9"/>
      <c r="B34" s="10"/>
      <c r="C34" s="10"/>
      <c r="D34" s="10"/>
    </row>
    <row r="35" spans="1:4" ht="15.75">
      <c r="A35" s="14"/>
      <c r="B35" s="17"/>
      <c r="C35" s="17"/>
      <c r="D35" s="17"/>
    </row>
    <row r="36" spans="1:4" ht="15">
      <c r="A36" s="9"/>
      <c r="B36" s="9"/>
      <c r="C36" s="9"/>
      <c r="D36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user</cp:lastModifiedBy>
  <cp:lastPrinted>2016-09-26T07:32:37Z</cp:lastPrinted>
  <dcterms:created xsi:type="dcterms:W3CDTF">2013-01-16T14:21:12Z</dcterms:created>
  <dcterms:modified xsi:type="dcterms:W3CDTF">2016-10-05T07:23:41Z</dcterms:modified>
  <cp:category/>
  <cp:version/>
  <cp:contentType/>
  <cp:contentStatus/>
</cp:coreProperties>
</file>