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1. Mérleg" sheetId="1" r:id="rId1"/>
    <sheet name="2 Óvoda" sheetId="2" r:id="rId2"/>
    <sheet name="3 kiadás" sheetId="3" r:id="rId3"/>
    <sheet name="4 bevételek" sheetId="4" r:id="rId4"/>
    <sheet name="5 Bérfelosztás" sheetId="5" r:id="rId5"/>
    <sheet name="6 Óvoda létszám" sheetId="6" r:id="rId6"/>
    <sheet name="7 Kisszékely" sheetId="7" r:id="rId7"/>
  </sheets>
  <definedNames/>
  <calcPr fullCalcOnLoad="1"/>
</workbook>
</file>

<file path=xl/sharedStrings.xml><?xml version="1.0" encoding="utf-8"?>
<sst xmlns="http://schemas.openxmlformats.org/spreadsheetml/2006/main" count="262" uniqueCount="190">
  <si>
    <t>Bevételek</t>
  </si>
  <si>
    <t>Pincehely</t>
  </si>
  <si>
    <t>Tolnanémedi</t>
  </si>
  <si>
    <t>Pálfa</t>
  </si>
  <si>
    <t>Sárszentlőrinc</t>
  </si>
  <si>
    <t>Nagyszékely</t>
  </si>
  <si>
    <t>Simontornya</t>
  </si>
  <si>
    <t>összesen</t>
  </si>
  <si>
    <t>Óvoda működtetés</t>
  </si>
  <si>
    <t>Bértámogatás</t>
  </si>
  <si>
    <t>Kiadások</t>
  </si>
  <si>
    <t>személyi juttatások</t>
  </si>
  <si>
    <t>MAJ</t>
  </si>
  <si>
    <t>Dologi kiadás</t>
  </si>
  <si>
    <t>havonta fizetendő</t>
  </si>
  <si>
    <t>éves bér</t>
  </si>
  <si>
    <t>megnevezés</t>
  </si>
  <si>
    <t>irodaszer, nyomtatvány</t>
  </si>
  <si>
    <t>üzemanyag</t>
  </si>
  <si>
    <t>szakmai anyag</t>
  </si>
  <si>
    <t>kisértékű tárgyi eszköz</t>
  </si>
  <si>
    <t>anyag és árubeszerzés</t>
  </si>
  <si>
    <t>munkaruha</t>
  </si>
  <si>
    <t>távközlési díj</t>
  </si>
  <si>
    <t>gáz</t>
  </si>
  <si>
    <t>villamosenergia</t>
  </si>
  <si>
    <t>kiküldetés</t>
  </si>
  <si>
    <t>rehabilitációs hozzájárulás</t>
  </si>
  <si>
    <t>könyvbeszerzés</t>
  </si>
  <si>
    <t>folyóirat</t>
  </si>
  <si>
    <t>víz és csatornadíj</t>
  </si>
  <si>
    <t>karbantartás kisjavítás</t>
  </si>
  <si>
    <t>egyéb dologi kiadás</t>
  </si>
  <si>
    <t>áfa</t>
  </si>
  <si>
    <t>vásárolt közszolgáltatás</t>
  </si>
  <si>
    <t>bérleti díj</t>
  </si>
  <si>
    <t>Cafetéria</t>
  </si>
  <si>
    <t>Különbözet</t>
  </si>
  <si>
    <t>internet</t>
  </si>
  <si>
    <t>tüzelő vásárlás</t>
  </si>
  <si>
    <t>pedagógus létszám</t>
  </si>
  <si>
    <t>segítő létszám</t>
  </si>
  <si>
    <t>gyerek létszám</t>
  </si>
  <si>
    <t xml:space="preserve">Nagyszékely </t>
  </si>
  <si>
    <t>óvoda működés 8hó</t>
  </si>
  <si>
    <t>óvoda működés 4hó</t>
  </si>
  <si>
    <t>bér támogatás 8 hó</t>
  </si>
  <si>
    <t>bér támogatás 4 hó</t>
  </si>
  <si>
    <t>segítő bértámogatás 4 hó</t>
  </si>
  <si>
    <t>segítő bértámogatás 8 hó</t>
  </si>
  <si>
    <t>étkezési hj</t>
  </si>
  <si>
    <t>gyereklétszám</t>
  </si>
  <si>
    <t>éves  ktg</t>
  </si>
  <si>
    <t>1 főre jutó ktg</t>
  </si>
  <si>
    <t>havi ktg</t>
  </si>
  <si>
    <t>segítő bértámogatás</t>
  </si>
  <si>
    <t>bér felosztás</t>
  </si>
  <si>
    <t>vásárolt termékek és szolg.</t>
  </si>
  <si>
    <t>Vezető óvonő  bér felosztása</t>
  </si>
  <si>
    <t>Sor-</t>
  </si>
  <si>
    <t>Intézmény</t>
  </si>
  <si>
    <t>nyitó</t>
  </si>
  <si>
    <t>átlag</t>
  </si>
  <si>
    <t>záró</t>
  </si>
  <si>
    <t>szám</t>
  </si>
  <si>
    <t>létszám</t>
  </si>
  <si>
    <t>létszámkeret</t>
  </si>
  <si>
    <t>I.</t>
  </si>
  <si>
    <t>Intézmények</t>
  </si>
  <si>
    <t>1)</t>
  </si>
  <si>
    <t>Vak Bottyán Óvoda</t>
  </si>
  <si>
    <t>Óvodai intézményegység</t>
  </si>
  <si>
    <t xml:space="preserve"> - Simontornya Tagóvoda</t>
  </si>
  <si>
    <t xml:space="preserve"> - Tolnanémedi Tagóvoda</t>
  </si>
  <si>
    <t xml:space="preserve"> - Nagyszékely Tagóvoda</t>
  </si>
  <si>
    <t xml:space="preserve"> - Pincehely Tagóvoda</t>
  </si>
  <si>
    <t xml:space="preserve"> - Pálfa Tagóvoda</t>
  </si>
  <si>
    <t xml:space="preserve"> - Sárszentlőrinc Tagóvoda</t>
  </si>
  <si>
    <t>Óvoda összesen:</t>
  </si>
  <si>
    <t>2)</t>
  </si>
  <si>
    <t>3 melléklet</t>
  </si>
  <si>
    <t>4 melléklet</t>
  </si>
  <si>
    <t>5 melléklet</t>
  </si>
  <si>
    <t>6 melléklet</t>
  </si>
  <si>
    <t>kiegészítő támogatás</t>
  </si>
  <si>
    <t>elismert pedagógus létszám: 23,3 fő</t>
  </si>
  <si>
    <t>elismert segítő  létszám: 20 fő</t>
  </si>
  <si>
    <t>Jubileumi jutalom</t>
  </si>
  <si>
    <t>TÁMOP</t>
  </si>
  <si>
    <t>Beruházás</t>
  </si>
  <si>
    <t>IPR</t>
  </si>
  <si>
    <t xml:space="preserve">Óvoda társulás 2015 </t>
  </si>
  <si>
    <t>KIADÁSOK 2015</t>
  </si>
  <si>
    <t>2015. évi bevételek</t>
  </si>
  <si>
    <t>Vak Bottyán Óvoda létszámkerete 2015. év</t>
  </si>
  <si>
    <t>2015.I.1-ei</t>
  </si>
  <si>
    <t>2015.évi</t>
  </si>
  <si>
    <t>Költségvetési szerv megnevezése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</si>
  <si>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</si>
  <si>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</si>
  <si>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</si>
  <si>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</si>
  <si>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</si>
  <si>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</si>
  <si>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</si>
  <si>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</si>
  <si>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</si>
  <si>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</si>
  <si>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</si>
  <si>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</si>
  <si>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</si>
  <si>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</si>
  <si>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</si>
  <si>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</si>
  <si>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</si>
  <si>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</si>
  <si>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</si>
  <si>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</si>
  <si>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</si>
  <si>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</si>
  <si>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</si>
  <si>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</si>
  <si>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</si>
  <si>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</si>
  <si>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</si>
  <si>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</si>
  <si>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</si>
  <si>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</si>
  <si>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</si>
  <si>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</si>
  <si>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</si>
  <si>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</si>
  <si>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</si>
  <si>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</si>
  <si>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</si>
  <si>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OEP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</si>
  <si>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</si>
  <si>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</si>
  <si>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</si>
  <si>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</si>
  <si>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</si>
  <si>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</si>
  <si>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</si>
  <si>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</si>
  <si>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</si>
  <si>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</si>
  <si>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</si>
  <si>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</si>
  <si>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</si>
  <si>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</si>
  <si>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</si>
  <si>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</si>
  <si>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</si>
  <si>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</si>
  <si>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</si>
  <si>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</si>
  <si>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</si>
  <si>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</si>
  <si>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</si>
  <si>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</si>
  <si>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</si>
  <si>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</si>
  <si>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</si>
  <si>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</si>
  <si>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</si>
  <si>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</si>
  <si>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</si>
  <si>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</si>
  <si>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</si>
  <si>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</si>
  <si>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</si>
  <si>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</si>
  <si>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</si>
  <si>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</si>
  <si>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</si>
  <si>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Tartalék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</si>
  <si>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</si>
  <si>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</si>
  <si>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</si>
  <si>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</si>
  <si>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</si>
  <si>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</si>
  <si>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</si>
  <si>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</si>
  <si>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2 melléklet</t>
  </si>
  <si>
    <t>IPR pályázat</t>
  </si>
  <si>
    <t>TÁMOP pályázat</t>
  </si>
  <si>
    <t>Kisszékely</t>
  </si>
  <si>
    <t>Simontornyai Köznevelési Társulás</t>
  </si>
  <si>
    <t>7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</si>
</sst>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3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55" applyFont="1">
      <alignment/>
      <protection/>
    </xf>
    <xf numFmtId="0" fontId="2" fillId="0" borderId="0" xfId="55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11" xfId="64" applyFont="1" applyBorder="1" applyAlignment="1">
      <alignment horizont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2" fillId="0" borderId="0" xfId="55" applyBorder="1">
      <alignment/>
      <protection/>
    </xf>
    <xf numFmtId="0" fontId="5" fillId="0" borderId="12" xfId="64" applyFont="1" applyBorder="1" applyAlignment="1">
      <alignment horizontal="center"/>
      <protection/>
    </xf>
    <xf numFmtId="0" fontId="5" fillId="0" borderId="12" xfId="64" applyFont="1" applyFill="1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64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6" fillId="0" borderId="10" xfId="64" applyFont="1" applyBorder="1">
      <alignment/>
      <protection/>
    </xf>
    <xf numFmtId="0" fontId="5" fillId="0" borderId="10" xfId="64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64" applyFont="1" applyBorder="1" applyAlignment="1">
      <alignment horizontal="right"/>
      <protection/>
    </xf>
    <xf numFmtId="0" fontId="5" fillId="0" borderId="10" xfId="64" applyFont="1" applyBorder="1">
      <alignment/>
      <protection/>
    </xf>
    <xf numFmtId="0" fontId="6" fillId="0" borderId="10" xfId="64" applyFont="1" applyFill="1" applyBorder="1" applyAlignment="1">
      <alignment horizontal="center"/>
      <protection/>
    </xf>
    <xf numFmtId="0" fontId="8" fillId="0" borderId="10" xfId="64" applyFont="1" applyFill="1" applyBorder="1" applyAlignment="1">
      <alignment horizontal="center"/>
      <protection/>
    </xf>
    <xf numFmtId="0" fontId="5" fillId="0" borderId="10" xfId="64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9" fillId="0" borderId="0" xfId="55" applyFont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6" fillId="0" borderId="14" xfId="64" applyFont="1" applyBorder="1">
      <alignment/>
      <protection/>
    </xf>
    <xf numFmtId="0" fontId="6" fillId="0" borderId="15" xfId="64" applyFont="1" applyFill="1" applyBorder="1" applyAlignment="1">
      <alignment horizontal="center"/>
      <protection/>
    </xf>
    <xf numFmtId="0" fontId="8" fillId="0" borderId="15" xfId="64" applyFont="1" applyFill="1" applyBorder="1" applyAlignment="1">
      <alignment horizontal="center"/>
      <protection/>
    </xf>
    <xf numFmtId="0" fontId="6" fillId="0" borderId="12" xfId="64" applyFont="1" applyBorder="1">
      <alignment/>
      <protection/>
    </xf>
    <xf numFmtId="0" fontId="6" fillId="0" borderId="12" xfId="64" applyFont="1" applyFill="1" applyBorder="1" applyAlignment="1">
      <alignment horizontal="center"/>
      <protection/>
    </xf>
    <xf numFmtId="0" fontId="8" fillId="0" borderId="12" xfId="64" applyFont="1" applyFill="1" applyBorder="1" applyAlignment="1">
      <alignment horizontal="center"/>
      <protection/>
    </xf>
    <xf numFmtId="0" fontId="6" fillId="0" borderId="13" xfId="64" applyFont="1" applyBorder="1">
      <alignment/>
      <protection/>
    </xf>
    <xf numFmtId="0" fontId="5" fillId="0" borderId="13" xfId="64" applyFont="1" applyBorder="1">
      <alignment/>
      <protection/>
    </xf>
    <xf numFmtId="0" fontId="6" fillId="0" borderId="13" xfId="6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6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6" fillId="33" borderId="0" xfId="64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33" borderId="0" xfId="64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center"/>
      <protection/>
    </xf>
    <xf numFmtId="0" fontId="5" fillId="0" borderId="0" xfId="64" applyFont="1" applyBorder="1" applyAlignment="1">
      <alignment horizontal="center"/>
      <protection/>
    </xf>
    <xf numFmtId="0" fontId="5" fillId="0" borderId="0" xfId="64" applyFont="1" applyBorder="1" applyAlignment="1">
      <alignment horizontal="right"/>
      <protection/>
    </xf>
    <xf numFmtId="0" fontId="6" fillId="0" borderId="0" xfId="64" applyFont="1" applyBorder="1" applyAlignment="1">
      <alignment horizontal="center"/>
      <protection/>
    </xf>
    <xf numFmtId="0" fontId="8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10" fillId="0" borderId="16" xfId="54" applyFont="1" applyFill="1" applyBorder="1" applyAlignment="1" applyProtection="1">
      <alignment horizontal="center" vertical="center" wrapText="1"/>
      <protection/>
    </xf>
    <xf numFmtId="0" fontId="10" fillId="0" borderId="17" xfId="54" applyFont="1" applyFill="1" applyBorder="1" applyAlignment="1" applyProtection="1">
      <alignment horizontal="center" vertical="center"/>
      <protection/>
    </xf>
    <xf numFmtId="49" fontId="10" fillId="0" borderId="18" xfId="54" applyNumberFormat="1" applyFont="1" applyFill="1" applyBorder="1" applyAlignment="1" applyProtection="1">
      <alignment horizontal="right" vertical="center"/>
      <protection/>
    </xf>
    <xf numFmtId="0" fontId="10" fillId="0" borderId="19" xfId="54" applyFont="1" applyFill="1" applyBorder="1" applyAlignment="1" applyProtection="1">
      <alignment horizontal="center" vertical="center" wrapText="1"/>
      <protection/>
    </xf>
    <xf numFmtId="0" fontId="10" fillId="0" borderId="14" xfId="54" applyFont="1" applyFill="1" applyBorder="1" applyAlignment="1" applyProtection="1">
      <alignment horizontal="center" vertical="center"/>
      <protection/>
    </xf>
    <xf numFmtId="49" fontId="10" fillId="0" borderId="20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Alignment="1" applyProtection="1">
      <alignment vertical="center"/>
      <protection/>
    </xf>
    <xf numFmtId="0" fontId="11" fillId="0" borderId="0" xfId="54" applyFont="1" applyFill="1" applyAlignment="1" applyProtection="1">
      <alignment horizontal="right"/>
      <protection/>
    </xf>
    <xf numFmtId="0" fontId="10" fillId="0" borderId="21" xfId="54" applyFont="1" applyFill="1" applyBorder="1" applyAlignment="1" applyProtection="1">
      <alignment horizontal="center" vertical="center" wrapText="1"/>
      <protection/>
    </xf>
    <xf numFmtId="0" fontId="10" fillId="0" borderId="22" xfId="54" applyFont="1" applyFill="1" applyBorder="1" applyAlignment="1" applyProtection="1">
      <alignment horizontal="center" vertical="center" wrapText="1"/>
      <protection/>
    </xf>
    <xf numFmtId="0" fontId="10" fillId="0" borderId="23" xfId="54" applyFont="1" applyFill="1" applyBorder="1" applyAlignment="1" applyProtection="1">
      <alignment horizontal="center" vertical="center" wrapText="1"/>
      <protection/>
    </xf>
    <xf numFmtId="0" fontId="10" fillId="0" borderId="24" xfId="54" applyFont="1" applyFill="1" applyBorder="1" applyAlignment="1" applyProtection="1">
      <alignment horizontal="center" vertical="center" wrapText="1"/>
      <protection/>
    </xf>
    <xf numFmtId="0" fontId="10" fillId="0" borderId="15" xfId="54" applyFont="1" applyFill="1" applyBorder="1" applyAlignment="1" applyProtection="1">
      <alignment horizontal="center" vertical="center" wrapText="1"/>
      <protection/>
    </xf>
    <xf numFmtId="0" fontId="10" fillId="0" borderId="25" xfId="54" applyFont="1" applyFill="1" applyBorder="1" applyAlignment="1" applyProtection="1">
      <alignment horizontal="center" vertical="center" wrapText="1"/>
      <protection/>
    </xf>
    <xf numFmtId="0" fontId="10" fillId="0" borderId="26" xfId="54" applyFont="1" applyFill="1" applyBorder="1" applyAlignment="1" applyProtection="1">
      <alignment horizontal="center" vertical="center" wrapText="1"/>
      <protection/>
    </xf>
    <xf numFmtId="0" fontId="10" fillId="0" borderId="27" xfId="54" applyFont="1" applyFill="1" applyBorder="1" applyAlignment="1" applyProtection="1">
      <alignment horizontal="center" vertical="center" wrapText="1"/>
      <protection/>
    </xf>
    <xf numFmtId="164" fontId="10" fillId="0" borderId="28" xfId="54" applyNumberFormat="1" applyFont="1" applyFill="1" applyBorder="1" applyAlignment="1" applyProtection="1">
      <alignment horizontal="center" vertical="center" wrapText="1"/>
      <protection/>
    </xf>
    <xf numFmtId="0" fontId="10" fillId="0" borderId="15" xfId="54" applyFont="1" applyFill="1" applyBorder="1" applyAlignment="1" applyProtection="1">
      <alignment horizontal="left" vertical="center" wrapText="1" indent="1"/>
      <protection/>
    </xf>
    <xf numFmtId="164" fontId="10" fillId="0" borderId="25" xfId="54" applyNumberFormat="1" applyFont="1" applyFill="1" applyBorder="1" applyAlignment="1" applyProtection="1">
      <alignment horizontal="right" vertical="center" wrapText="1" indent="1"/>
      <protection/>
    </xf>
    <xf numFmtId="49" fontId="12" fillId="0" borderId="29" xfId="54" applyNumberFormat="1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left" vertical="center" wrapText="1" indent="1"/>
      <protection/>
    </xf>
    <xf numFmtId="164" fontId="12" fillId="0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0" xfId="54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Font="1" applyFill="1" applyBorder="1" applyAlignment="1" applyProtection="1">
      <alignment horizontal="left" vertical="center" wrapText="1" indent="1"/>
      <protection/>
    </xf>
    <xf numFmtId="164" fontId="12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63" applyFont="1" applyFill="1" applyBorder="1" applyAlignment="1" applyProtection="1">
      <alignment horizontal="left" vertical="center" wrapText="1" indent="1"/>
      <protection/>
    </xf>
    <xf numFmtId="164" fontId="12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3" xfId="63" applyFont="1" applyFill="1" applyBorder="1" applyAlignment="1" applyProtection="1">
      <alignment horizontal="left" vertical="center" wrapText="1" indent="1"/>
      <protection/>
    </xf>
    <xf numFmtId="164" fontId="13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54" applyFont="1" applyFill="1" applyBorder="1" applyAlignment="1" applyProtection="1">
      <alignment horizontal="center" vertical="center" wrapTex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164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4" xfId="54" applyNumberFormat="1" applyFont="1" applyFill="1" applyBorder="1" applyAlignment="1" applyProtection="1">
      <alignment horizontal="center" vertical="center" wrapText="1"/>
      <protection/>
    </xf>
    <xf numFmtId="0" fontId="12" fillId="0" borderId="13" xfId="63" applyFont="1" applyFill="1" applyBorder="1" applyAlignment="1" applyProtection="1">
      <alignment horizontal="left" vertical="center" wrapText="1" indent="1"/>
      <protection/>
    </xf>
    <xf numFmtId="164" fontId="12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63" applyFont="1" applyFill="1" applyBorder="1" applyAlignment="1" applyProtection="1">
      <alignment horizontal="left" vertical="center" wrapText="1" indent="1"/>
      <protection/>
    </xf>
    <xf numFmtId="164" fontId="12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63" applyFont="1" applyFill="1" applyBorder="1" applyAlignment="1" applyProtection="1" quotePrefix="1">
      <alignment horizontal="left" vertical="center" wrapText="1" indent="1"/>
      <protection/>
    </xf>
    <xf numFmtId="164" fontId="12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63" applyFont="1" applyFill="1" applyBorder="1" applyAlignment="1" applyProtection="1">
      <alignment horizontal="left" vertical="center" wrapText="1" indent="1"/>
      <protection/>
    </xf>
    <xf numFmtId="164" fontId="10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24" xfId="54" applyFont="1" applyBorder="1" applyAlignment="1" applyProtection="1">
      <alignment horizontal="center" vertical="center" wrapText="1"/>
      <protection/>
    </xf>
    <xf numFmtId="0" fontId="14" fillId="0" borderId="39" xfId="54" applyFont="1" applyBorder="1" applyAlignment="1" applyProtection="1">
      <alignment horizontal="left" wrapText="1" indent="1"/>
      <protection/>
    </xf>
    <xf numFmtId="164" fontId="10" fillId="0" borderId="38" xfId="54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4" applyFont="1" applyFill="1" applyBorder="1" applyAlignment="1" applyProtection="1">
      <alignment horizontal="center" vertical="center" wrapText="1"/>
      <protection/>
    </xf>
    <xf numFmtId="0" fontId="10" fillId="0" borderId="0" xfId="54" applyFont="1" applyFill="1" applyBorder="1" applyAlignment="1" applyProtection="1">
      <alignment horizontal="left" vertical="center" wrapText="1" indent="1"/>
      <protection/>
    </xf>
    <xf numFmtId="164" fontId="10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4" applyFont="1" applyFill="1" applyAlignment="1" applyProtection="1">
      <alignment horizontal="left" vertical="center" wrapText="1"/>
      <protection/>
    </xf>
    <xf numFmtId="0" fontId="12" fillId="0" borderId="0" xfId="54" applyFont="1" applyFill="1" applyAlignment="1" applyProtection="1">
      <alignment vertical="center" wrapText="1"/>
      <protection/>
    </xf>
    <xf numFmtId="0" fontId="12" fillId="0" borderId="0" xfId="54" applyFont="1" applyFill="1" applyAlignment="1" applyProtection="1">
      <alignment horizontal="right" vertical="center" wrapText="1" indent="1"/>
      <protection/>
    </xf>
    <xf numFmtId="0" fontId="10" fillId="0" borderId="40" xfId="54" applyFont="1" applyFill="1" applyBorder="1" applyAlignment="1" applyProtection="1">
      <alignment horizontal="center" vertical="center" wrapText="1"/>
      <protection/>
    </xf>
    <xf numFmtId="164" fontId="12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41" xfId="54" applyNumberFormat="1" applyFont="1" applyFill="1" applyBorder="1" applyAlignment="1" applyProtection="1">
      <alignment horizontal="center" vertical="center" wrapText="1"/>
      <protection/>
    </xf>
    <xf numFmtId="0" fontId="10" fillId="0" borderId="15" xfId="54" applyFont="1" applyFill="1" applyBorder="1" applyAlignment="1" applyProtection="1">
      <alignment horizontal="left" vertical="center" wrapText="1" indent="1"/>
      <protection/>
    </xf>
    <xf numFmtId="164" fontId="10" fillId="0" borderId="25" xfId="54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4" applyFont="1" applyFill="1" applyAlignment="1" applyProtection="1">
      <alignment horizontal="left" vertical="center" wrapText="1"/>
      <protection/>
    </xf>
    <xf numFmtId="0" fontId="12" fillId="0" borderId="0" xfId="54" applyFont="1" applyFill="1" applyAlignment="1" applyProtection="1">
      <alignment vertical="center" wrapText="1"/>
      <protection/>
    </xf>
    <xf numFmtId="0" fontId="12" fillId="0" borderId="0" xfId="54" applyFont="1" applyFill="1" applyAlignment="1" applyProtection="1">
      <alignment horizontal="right" vertical="center" wrapText="1" indent="1"/>
      <protection/>
    </xf>
    <xf numFmtId="0" fontId="10" fillId="0" borderId="24" xfId="54" applyFont="1" applyFill="1" applyBorder="1" applyAlignment="1" applyProtection="1">
      <alignment horizontal="left" vertical="center"/>
      <protection/>
    </xf>
    <xf numFmtId="0" fontId="10" fillId="0" borderId="39" xfId="54" applyFont="1" applyFill="1" applyBorder="1" applyAlignment="1" applyProtection="1">
      <alignment vertical="center" wrapText="1"/>
      <protection/>
    </xf>
    <xf numFmtId="3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65" fontId="52" fillId="0" borderId="1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166" fontId="6" fillId="0" borderId="15" xfId="64" applyNumberFormat="1" applyFont="1" applyFill="1" applyBorder="1" applyAlignment="1">
      <alignment horizont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/>
      <protection/>
    </xf>
    <xf numFmtId="0" fontId="6" fillId="0" borderId="0" xfId="64" applyFont="1" applyFill="1" applyBorder="1" applyAlignment="1">
      <alignment horizontal="left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0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0">
      <selection activeCell="C58" sqref="C58"/>
    </sheetView>
  </sheetViews>
  <sheetFormatPr defaultColWidth="9.140625" defaultRowHeight="15"/>
  <cols>
    <col min="1" max="1" width="16.421875" style="0" customWidth="1"/>
    <col min="2" max="2" width="67.28125" style="0" customWidth="1"/>
    <col min="3" max="3" width="26.57421875" style="0" customWidth="1"/>
  </cols>
  <sheetData>
    <row r="1" spans="1:3" ht="47.25">
      <c r="A1" s="85" t="s">
        <v>97</v>
      </c>
      <c r="B1" s="86" t="s">
        <v>188</v>
      </c>
      <c r="C1" s="87"/>
    </row>
    <row r="2" spans="1:3" ht="32.25" thickBot="1">
      <c r="A2" s="88" t="s">
        <v>98</v>
      </c>
      <c r="B2" s="89" t="s">
        <v>99</v>
      </c>
      <c r="C2" s="90"/>
    </row>
    <row r="3" spans="1:3" ht="16.5" thickBot="1">
      <c r="A3" s="91"/>
      <c r="B3" s="91"/>
      <c r="C3" s="92" t="s">
        <v>100</v>
      </c>
    </row>
    <row r="4" spans="1:3" ht="16.5" thickBot="1">
      <c r="A4" s="93" t="s">
        <v>101</v>
      </c>
      <c r="B4" s="94" t="s">
        <v>102</v>
      </c>
      <c r="C4" s="95" t="s">
        <v>103</v>
      </c>
    </row>
    <row r="5" spans="1:3" ht="16.5" thickBot="1">
      <c r="A5" s="96">
        <v>1</v>
      </c>
      <c r="B5" s="97">
        <v>2</v>
      </c>
      <c r="C5" s="98">
        <v>3</v>
      </c>
    </row>
    <row r="6" spans="1:3" ht="16.5" thickBot="1">
      <c r="A6" s="99"/>
      <c r="B6" s="100" t="s">
        <v>0</v>
      </c>
      <c r="C6" s="101"/>
    </row>
    <row r="7" spans="1:3" ht="16.5" thickBot="1">
      <c r="A7" s="96" t="s">
        <v>104</v>
      </c>
      <c r="B7" s="102" t="s">
        <v>105</v>
      </c>
      <c r="C7" s="103">
        <f>C8+C9+C10+C11+C12+C13+C14+C15+C16+C17</f>
        <v>0</v>
      </c>
    </row>
    <row r="8" spans="1:3" ht="15.75">
      <c r="A8" s="104" t="s">
        <v>106</v>
      </c>
      <c r="B8" s="105" t="s">
        <v>107</v>
      </c>
      <c r="C8" s="106"/>
    </row>
    <row r="9" spans="1:3" ht="15.75">
      <c r="A9" s="107" t="s">
        <v>108</v>
      </c>
      <c r="B9" s="108" t="s">
        <v>109</v>
      </c>
      <c r="C9" s="109"/>
    </row>
    <row r="10" spans="1:3" ht="15.75">
      <c r="A10" s="107" t="s">
        <v>110</v>
      </c>
      <c r="B10" s="108" t="s">
        <v>111</v>
      </c>
      <c r="C10" s="109"/>
    </row>
    <row r="11" spans="1:3" ht="15.75">
      <c r="A11" s="107" t="s">
        <v>112</v>
      </c>
      <c r="B11" s="108" t="s">
        <v>113</v>
      </c>
      <c r="C11" s="109"/>
    </row>
    <row r="12" spans="1:3" ht="15.75">
      <c r="A12" s="107" t="s">
        <v>114</v>
      </c>
      <c r="B12" s="108" t="s">
        <v>115</v>
      </c>
      <c r="C12" s="109"/>
    </row>
    <row r="13" spans="1:3" ht="15.75">
      <c r="A13" s="107" t="s">
        <v>116</v>
      </c>
      <c r="B13" s="108" t="s">
        <v>117</v>
      </c>
      <c r="C13" s="109"/>
    </row>
    <row r="14" spans="1:3" ht="15.75">
      <c r="A14" s="107" t="s">
        <v>118</v>
      </c>
      <c r="B14" s="110" t="s">
        <v>119</v>
      </c>
      <c r="C14" s="109"/>
    </row>
    <row r="15" spans="1:3" ht="15.75">
      <c r="A15" s="107" t="s">
        <v>120</v>
      </c>
      <c r="B15" s="108" t="s">
        <v>121</v>
      </c>
      <c r="C15" s="111"/>
    </row>
    <row r="16" spans="1:3" ht="15.75">
      <c r="A16" s="107" t="s">
        <v>122</v>
      </c>
      <c r="B16" s="108" t="s">
        <v>123</v>
      </c>
      <c r="C16" s="109"/>
    </row>
    <row r="17" spans="1:3" ht="16.5" thickBot="1">
      <c r="A17" s="107" t="s">
        <v>124</v>
      </c>
      <c r="B17" s="110" t="s">
        <v>125</v>
      </c>
      <c r="C17" s="112"/>
    </row>
    <row r="18" spans="1:3" ht="32.25" thickBot="1">
      <c r="A18" s="96" t="s">
        <v>126</v>
      </c>
      <c r="B18" s="102" t="s">
        <v>127</v>
      </c>
      <c r="C18" s="103">
        <f>C19+C20+C21</f>
        <v>46741</v>
      </c>
    </row>
    <row r="19" spans="1:3" ht="15.75">
      <c r="A19" s="107" t="s">
        <v>128</v>
      </c>
      <c r="B19" s="113" t="s">
        <v>129</v>
      </c>
      <c r="C19" s="109"/>
    </row>
    <row r="20" spans="1:3" ht="15.75">
      <c r="A20" s="107" t="s">
        <v>130</v>
      </c>
      <c r="B20" s="108" t="s">
        <v>131</v>
      </c>
      <c r="C20" s="109"/>
    </row>
    <row r="21" spans="1:3" ht="15.75">
      <c r="A21" s="107" t="s">
        <v>132</v>
      </c>
      <c r="B21" s="108" t="s">
        <v>133</v>
      </c>
      <c r="C21" s="109">
        <v>46741</v>
      </c>
    </row>
    <row r="22" spans="1:3" ht="16.5" thickBot="1">
      <c r="A22" s="107" t="s">
        <v>134</v>
      </c>
      <c r="B22" s="108" t="s">
        <v>135</v>
      </c>
      <c r="C22" s="114"/>
    </row>
    <row r="23" spans="1:3" ht="16.5" thickBot="1">
      <c r="A23" s="115" t="s">
        <v>136</v>
      </c>
      <c r="B23" s="116" t="s">
        <v>137</v>
      </c>
      <c r="C23" s="117">
        <v>0</v>
      </c>
    </row>
    <row r="24" spans="1:3" ht="32.25" thickBot="1">
      <c r="A24" s="115" t="s">
        <v>138</v>
      </c>
      <c r="B24" s="116" t="s">
        <v>139</v>
      </c>
      <c r="C24" s="103">
        <f>+C25+C26</f>
        <v>0</v>
      </c>
    </row>
    <row r="25" spans="1:3" ht="15.75">
      <c r="A25" s="118" t="s">
        <v>140</v>
      </c>
      <c r="B25" s="119" t="s">
        <v>131</v>
      </c>
      <c r="C25" s="120"/>
    </row>
    <row r="26" spans="1:3" ht="15.75">
      <c r="A26" s="118" t="s">
        <v>141</v>
      </c>
      <c r="B26" s="121" t="s">
        <v>142</v>
      </c>
      <c r="C26" s="122"/>
    </row>
    <row r="27" spans="1:3" ht="16.5" thickBot="1">
      <c r="A27" s="107" t="s">
        <v>143</v>
      </c>
      <c r="B27" s="123" t="s">
        <v>144</v>
      </c>
      <c r="C27" s="124"/>
    </row>
    <row r="28" spans="1:3" ht="16.5" thickBot="1">
      <c r="A28" s="115" t="s">
        <v>145</v>
      </c>
      <c r="B28" s="116" t="s">
        <v>146</v>
      </c>
      <c r="C28" s="103">
        <f>+C29+C30+C31</f>
        <v>0</v>
      </c>
    </row>
    <row r="29" spans="1:3" ht="15.75">
      <c r="A29" s="118" t="s">
        <v>147</v>
      </c>
      <c r="B29" s="119" t="s">
        <v>148</v>
      </c>
      <c r="C29" s="120"/>
    </row>
    <row r="30" spans="1:3" ht="15.75">
      <c r="A30" s="118" t="s">
        <v>149</v>
      </c>
      <c r="B30" s="121" t="s">
        <v>150</v>
      </c>
      <c r="C30" s="122"/>
    </row>
    <row r="31" spans="1:3" ht="16.5" thickBot="1">
      <c r="A31" s="107" t="s">
        <v>151</v>
      </c>
      <c r="B31" s="125" t="s">
        <v>152</v>
      </c>
      <c r="C31" s="124"/>
    </row>
    <row r="32" spans="1:3" ht="16.5" thickBot="1">
      <c r="A32" s="115" t="s">
        <v>153</v>
      </c>
      <c r="B32" s="116" t="s">
        <v>154</v>
      </c>
      <c r="C32" s="117"/>
    </row>
    <row r="33" spans="1:3" ht="16.5" thickBot="1">
      <c r="A33" s="115" t="s">
        <v>155</v>
      </c>
      <c r="B33" s="116" t="s">
        <v>156</v>
      </c>
      <c r="C33" s="126"/>
    </row>
    <row r="34" spans="1:3" ht="16.5" thickBot="1">
      <c r="A34" s="96" t="s">
        <v>157</v>
      </c>
      <c r="B34" s="116" t="s">
        <v>158</v>
      </c>
      <c r="C34" s="127">
        <f>C7+C18+C23+C24+C28+C32+C33</f>
        <v>46741</v>
      </c>
    </row>
    <row r="35" spans="1:3" ht="16.5" thickBot="1">
      <c r="A35" s="128" t="s">
        <v>159</v>
      </c>
      <c r="B35" s="116" t="s">
        <v>160</v>
      </c>
      <c r="C35" s="127">
        <f>+C36+C37+C38</f>
        <v>155430</v>
      </c>
    </row>
    <row r="36" spans="1:3" ht="15.75">
      <c r="A36" s="118" t="s">
        <v>161</v>
      </c>
      <c r="B36" s="119" t="s">
        <v>162</v>
      </c>
      <c r="C36" s="120"/>
    </row>
    <row r="37" spans="1:3" ht="15.75">
      <c r="A37" s="118" t="s">
        <v>163</v>
      </c>
      <c r="B37" s="121" t="s">
        <v>164</v>
      </c>
      <c r="C37" s="122"/>
    </row>
    <row r="38" spans="1:3" ht="16.5" thickBot="1">
      <c r="A38" s="107" t="s">
        <v>165</v>
      </c>
      <c r="B38" s="125" t="s">
        <v>166</v>
      </c>
      <c r="C38" s="124">
        <v>155430</v>
      </c>
    </row>
    <row r="39" spans="1:3" ht="16.5" thickBot="1">
      <c r="A39" s="128" t="s">
        <v>167</v>
      </c>
      <c r="B39" s="129" t="s">
        <v>168</v>
      </c>
      <c r="C39" s="130">
        <f>+C34+C35</f>
        <v>202171</v>
      </c>
    </row>
    <row r="40" spans="1:3" ht="15.75">
      <c r="A40" s="131"/>
      <c r="B40" s="132"/>
      <c r="C40" s="133"/>
    </row>
    <row r="41" spans="1:3" ht="16.5" thickBot="1">
      <c r="A41" s="134"/>
      <c r="B41" s="135"/>
      <c r="C41" s="136"/>
    </row>
    <row r="42" spans="1:3" ht="16.5" thickBot="1">
      <c r="A42" s="93"/>
      <c r="B42" s="137" t="s">
        <v>10</v>
      </c>
      <c r="C42" s="130"/>
    </row>
    <row r="43" spans="1:3" ht="16.5" thickBot="1">
      <c r="A43" s="115" t="s">
        <v>104</v>
      </c>
      <c r="B43" s="116" t="s">
        <v>169</v>
      </c>
      <c r="C43" s="103">
        <f>SUM(C44:C49)</f>
        <v>201671</v>
      </c>
    </row>
    <row r="44" spans="1:3" ht="15.75">
      <c r="A44" s="107" t="s">
        <v>106</v>
      </c>
      <c r="B44" s="113" t="s">
        <v>170</v>
      </c>
      <c r="C44" s="120">
        <v>133900</v>
      </c>
    </row>
    <row r="45" spans="1:3" ht="15.75">
      <c r="A45" s="107" t="s">
        <v>108</v>
      </c>
      <c r="B45" s="108" t="s">
        <v>171</v>
      </c>
      <c r="C45" s="138">
        <v>35380</v>
      </c>
    </row>
    <row r="46" spans="1:3" ht="15.75">
      <c r="A46" s="107" t="s">
        <v>110</v>
      </c>
      <c r="B46" s="108" t="s">
        <v>172</v>
      </c>
      <c r="C46" s="138">
        <v>32391</v>
      </c>
    </row>
    <row r="47" spans="1:3" ht="15.75">
      <c r="A47" s="107" t="s">
        <v>112</v>
      </c>
      <c r="B47" s="108" t="s">
        <v>173</v>
      </c>
      <c r="C47" s="138"/>
    </row>
    <row r="48" spans="1:3" ht="15.75">
      <c r="A48" s="107" t="s">
        <v>114</v>
      </c>
      <c r="B48" s="108" t="s">
        <v>174</v>
      </c>
      <c r="C48" s="138"/>
    </row>
    <row r="49" spans="1:3" ht="16.5" thickBot="1">
      <c r="A49" s="139" t="s">
        <v>116</v>
      </c>
      <c r="B49" s="110" t="s">
        <v>175</v>
      </c>
      <c r="C49" s="122"/>
    </row>
    <row r="50" spans="1:3" ht="16.5" thickBot="1">
      <c r="A50" s="115" t="s">
        <v>126</v>
      </c>
      <c r="B50" s="116" t="s">
        <v>176</v>
      </c>
      <c r="C50" s="103">
        <f>SUM(C51:C53)</f>
        <v>500</v>
      </c>
    </row>
    <row r="51" spans="1:3" ht="15.75">
      <c r="A51" s="107" t="s">
        <v>128</v>
      </c>
      <c r="B51" s="113" t="s">
        <v>177</v>
      </c>
      <c r="C51" s="120">
        <v>500</v>
      </c>
    </row>
    <row r="52" spans="1:3" ht="15.75">
      <c r="A52" s="107" t="s">
        <v>130</v>
      </c>
      <c r="B52" s="108" t="s">
        <v>178</v>
      </c>
      <c r="C52" s="138"/>
    </row>
    <row r="53" spans="1:3" ht="15.75">
      <c r="A53" s="107" t="s">
        <v>132</v>
      </c>
      <c r="B53" s="108" t="s">
        <v>179</v>
      </c>
      <c r="C53" s="138"/>
    </row>
    <row r="54" spans="1:3" ht="16.5" thickBot="1">
      <c r="A54" s="107" t="s">
        <v>134</v>
      </c>
      <c r="B54" s="108" t="s">
        <v>180</v>
      </c>
      <c r="C54" s="138"/>
    </row>
    <row r="55" spans="1:3" ht="16.5" thickBot="1">
      <c r="A55" s="115" t="s">
        <v>136</v>
      </c>
      <c r="B55" s="140" t="s">
        <v>181</v>
      </c>
      <c r="C55" s="141">
        <f>+C43+C50</f>
        <v>202171</v>
      </c>
    </row>
    <row r="56" spans="1:3" ht="16.5" thickBot="1">
      <c r="A56" s="142"/>
      <c r="B56" s="143"/>
      <c r="C56" s="144"/>
    </row>
    <row r="57" spans="1:3" ht="16.5" thickBot="1">
      <c r="A57" s="145" t="s">
        <v>182</v>
      </c>
      <c r="B57" s="146"/>
      <c r="C57" s="147">
        <v>51</v>
      </c>
    </row>
    <row r="58" spans="1:3" ht="16.5" thickBot="1">
      <c r="A58" s="145" t="s">
        <v>183</v>
      </c>
      <c r="B58" s="146"/>
      <c r="C58" s="147">
        <v>1</v>
      </c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6.421875" style="0" customWidth="1"/>
    <col min="2" max="2" width="13.57421875" style="0" customWidth="1"/>
    <col min="3" max="3" width="13.8515625" style="0" customWidth="1"/>
    <col min="4" max="4" width="12.8515625" style="0" customWidth="1"/>
    <col min="5" max="5" width="14.57421875" style="0" customWidth="1"/>
    <col min="6" max="6" width="15.140625" style="0" customWidth="1"/>
    <col min="7" max="7" width="9.140625" style="0" hidden="1" customWidth="1"/>
    <col min="8" max="8" width="13.00390625" style="0" customWidth="1"/>
    <col min="9" max="9" width="13.140625" style="0" customWidth="1"/>
  </cols>
  <sheetData>
    <row r="1" spans="1:9" ht="18.75">
      <c r="A1" s="1" t="s">
        <v>91</v>
      </c>
      <c r="I1" t="s">
        <v>184</v>
      </c>
    </row>
    <row r="2" spans="1:9" ht="15.75">
      <c r="A2" s="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/>
      <c r="H2" s="13" t="s">
        <v>6</v>
      </c>
      <c r="I2" s="11" t="s">
        <v>7</v>
      </c>
    </row>
    <row r="3" spans="1:9" ht="15.75">
      <c r="A3" s="2" t="s">
        <v>8</v>
      </c>
      <c r="B3" s="4">
        <v>3667</v>
      </c>
      <c r="C3" s="4">
        <v>1974</v>
      </c>
      <c r="D3" s="4">
        <v>2397</v>
      </c>
      <c r="E3" s="4">
        <v>2538</v>
      </c>
      <c r="F3" s="4">
        <v>1269</v>
      </c>
      <c r="G3" s="4"/>
      <c r="H3" s="4">
        <v>7334</v>
      </c>
      <c r="I3" s="4">
        <f>SUM(B3:H3)</f>
        <v>19179</v>
      </c>
    </row>
    <row r="4" spans="1:9" ht="15.75">
      <c r="A4" s="2" t="s">
        <v>9</v>
      </c>
      <c r="B4" s="4">
        <v>21480</v>
      </c>
      <c r="C4" s="4">
        <v>7160</v>
      </c>
      <c r="D4" s="4">
        <v>10740</v>
      </c>
      <c r="E4" s="4">
        <v>14320</v>
      </c>
      <c r="F4" s="4">
        <v>7161</v>
      </c>
      <c r="G4" s="4"/>
      <c r="H4" s="4">
        <v>39390</v>
      </c>
      <c r="I4" s="4">
        <f>SUM(B4:H4)</f>
        <v>100251</v>
      </c>
    </row>
    <row r="5" spans="1:9" ht="15.75">
      <c r="A5" s="2" t="s">
        <v>55</v>
      </c>
      <c r="B5" s="4">
        <v>5268</v>
      </c>
      <c r="C5" s="4">
        <v>7024</v>
      </c>
      <c r="D5" s="4">
        <v>4391</v>
      </c>
      <c r="E5" s="4">
        <v>3512</v>
      </c>
      <c r="F5" s="4">
        <v>1756</v>
      </c>
      <c r="G5" s="4"/>
      <c r="H5" s="4">
        <v>14049</v>
      </c>
      <c r="I5" s="4">
        <f>SUM(B5:H5)</f>
        <v>36000</v>
      </c>
    </row>
    <row r="6" spans="1:9" ht="15.75">
      <c r="A6" s="2" t="s">
        <v>88</v>
      </c>
      <c r="B6" s="4"/>
      <c r="C6" s="4"/>
      <c r="D6" s="4">
        <v>5115</v>
      </c>
      <c r="E6" s="4">
        <v>6316</v>
      </c>
      <c r="F6" s="4"/>
      <c r="G6" s="4"/>
      <c r="H6" s="4"/>
      <c r="I6" s="4">
        <f>SUM(B6:H6)</f>
        <v>11431</v>
      </c>
    </row>
    <row r="7" spans="1:9" ht="15.75">
      <c r="A7" s="2" t="s">
        <v>90</v>
      </c>
      <c r="B7" s="4"/>
      <c r="C7" s="4"/>
      <c r="D7" s="4"/>
      <c r="E7" s="4"/>
      <c r="F7" s="4"/>
      <c r="G7" s="4"/>
      <c r="H7" s="4">
        <v>759</v>
      </c>
      <c r="I7" s="4">
        <f>SUM(B7:H7)</f>
        <v>759</v>
      </c>
    </row>
    <row r="8" spans="1:9" ht="15.75">
      <c r="A8" s="3" t="s">
        <v>7</v>
      </c>
      <c r="B8" s="5">
        <f>SUM(B3:B5)</f>
        <v>30415</v>
      </c>
      <c r="C8" s="5">
        <f>SUM(C3:C5)</f>
        <v>16158</v>
      </c>
      <c r="D8" s="5">
        <f>SUM(D3:D6)</f>
        <v>22643</v>
      </c>
      <c r="E8" s="5">
        <f>SUM(E3:E6)</f>
        <v>26686</v>
      </c>
      <c r="F8" s="5">
        <f>SUM(F3:F5)</f>
        <v>10186</v>
      </c>
      <c r="G8" s="5"/>
      <c r="H8" s="5">
        <f>SUM(H3:H7)</f>
        <v>61532</v>
      </c>
      <c r="I8" s="5">
        <f>SUM(I3:I7)</f>
        <v>167620</v>
      </c>
    </row>
    <row r="9" spans="1:9" ht="15.75">
      <c r="A9" s="2" t="s">
        <v>10</v>
      </c>
      <c r="B9" s="4"/>
      <c r="C9" s="4"/>
      <c r="D9" s="4"/>
      <c r="E9" s="4"/>
      <c r="F9" s="4"/>
      <c r="G9" s="4"/>
      <c r="H9" s="4"/>
      <c r="I9" s="4"/>
    </row>
    <row r="10" spans="1:9" ht="15.75">
      <c r="A10" s="2" t="s">
        <v>11</v>
      </c>
      <c r="B10" s="4">
        <v>25474</v>
      </c>
      <c r="C10" s="4">
        <v>13363</v>
      </c>
      <c r="D10" s="4">
        <v>14785</v>
      </c>
      <c r="E10" s="4">
        <v>16842</v>
      </c>
      <c r="F10" s="4">
        <v>6355</v>
      </c>
      <c r="G10" s="4"/>
      <c r="H10" s="4">
        <v>44527</v>
      </c>
      <c r="I10" s="4">
        <f aca="true" t="shared" si="0" ref="I10:I16">SUM(B10:H10)</f>
        <v>121346</v>
      </c>
    </row>
    <row r="11" spans="1:9" ht="15.75">
      <c r="A11" s="2" t="s">
        <v>12</v>
      </c>
      <c r="B11" s="4">
        <v>6878</v>
      </c>
      <c r="C11" s="4">
        <v>3608</v>
      </c>
      <c r="D11" s="4">
        <v>3992</v>
      </c>
      <c r="E11" s="4">
        <v>4547</v>
      </c>
      <c r="F11" s="4">
        <v>1716</v>
      </c>
      <c r="G11" s="4"/>
      <c r="H11" s="4">
        <v>12022</v>
      </c>
      <c r="I11" s="4">
        <f t="shared" si="0"/>
        <v>32763</v>
      </c>
    </row>
    <row r="12" spans="1:9" ht="15.75">
      <c r="A12" s="2" t="s">
        <v>87</v>
      </c>
      <c r="B12" s="4">
        <v>3679</v>
      </c>
      <c r="C12" s="4">
        <v>610</v>
      </c>
      <c r="D12" s="4">
        <v>0</v>
      </c>
      <c r="E12" s="4">
        <v>0</v>
      </c>
      <c r="F12" s="4">
        <v>0</v>
      </c>
      <c r="G12" s="4"/>
      <c r="H12" s="4">
        <v>0</v>
      </c>
      <c r="I12" s="4">
        <f t="shared" si="0"/>
        <v>4289</v>
      </c>
    </row>
    <row r="13" spans="1:9" ht="15.75">
      <c r="A13" s="2" t="s">
        <v>12</v>
      </c>
      <c r="B13" s="4">
        <v>993</v>
      </c>
      <c r="C13" s="4">
        <v>165</v>
      </c>
      <c r="D13" s="4">
        <v>0</v>
      </c>
      <c r="E13" s="4">
        <v>0</v>
      </c>
      <c r="F13" s="4">
        <v>0</v>
      </c>
      <c r="G13" s="4"/>
      <c r="H13" s="4">
        <v>0</v>
      </c>
      <c r="I13" s="4">
        <f t="shared" si="0"/>
        <v>1158</v>
      </c>
    </row>
    <row r="14" spans="1:9" ht="15.75">
      <c r="A14" s="2" t="s">
        <v>36</v>
      </c>
      <c r="B14" s="4">
        <v>540</v>
      </c>
      <c r="C14" s="4">
        <v>444</v>
      </c>
      <c r="D14" s="4">
        <v>0</v>
      </c>
      <c r="E14" s="4">
        <v>0</v>
      </c>
      <c r="F14" s="4">
        <v>242</v>
      </c>
      <c r="G14" s="4"/>
      <c r="H14" s="4">
        <v>1534</v>
      </c>
      <c r="I14" s="4">
        <f t="shared" si="0"/>
        <v>2760</v>
      </c>
    </row>
    <row r="15" spans="1:9" ht="15.75">
      <c r="A15" s="2" t="s">
        <v>13</v>
      </c>
      <c r="B15" s="4">
        <v>2926</v>
      </c>
      <c r="C15" s="4">
        <v>1282</v>
      </c>
      <c r="D15" s="4">
        <v>3963</v>
      </c>
      <c r="E15" s="4">
        <v>4004</v>
      </c>
      <c r="F15" s="4">
        <v>1199</v>
      </c>
      <c r="G15" s="4"/>
      <c r="H15" s="4">
        <v>9370</v>
      </c>
      <c r="I15" s="4">
        <f t="shared" si="0"/>
        <v>22744</v>
      </c>
    </row>
    <row r="16" spans="1:9" ht="15.75">
      <c r="A16" s="2" t="s">
        <v>56</v>
      </c>
      <c r="B16" s="4">
        <v>1248</v>
      </c>
      <c r="C16" s="4">
        <v>672</v>
      </c>
      <c r="D16" s="4">
        <v>816</v>
      </c>
      <c r="E16" s="4">
        <v>864</v>
      </c>
      <c r="F16" s="4">
        <v>432</v>
      </c>
      <c r="G16" s="4"/>
      <c r="H16" s="4">
        <v>2492</v>
      </c>
      <c r="I16" s="4">
        <f t="shared" si="0"/>
        <v>6524</v>
      </c>
    </row>
    <row r="17" spans="1:9" ht="15.75">
      <c r="A17" s="2" t="s">
        <v>88</v>
      </c>
      <c r="B17" s="4"/>
      <c r="C17" s="4"/>
      <c r="D17" s="4">
        <v>4816</v>
      </c>
      <c r="E17" s="4">
        <v>4072</v>
      </c>
      <c r="F17" s="4"/>
      <c r="G17" s="4"/>
      <c r="H17" s="4"/>
      <c r="I17" s="4">
        <f>SUM(B17:H17)</f>
        <v>8888</v>
      </c>
    </row>
    <row r="18" spans="1:9" ht="15.75">
      <c r="A18" s="2" t="s">
        <v>90</v>
      </c>
      <c r="B18" s="4"/>
      <c r="C18" s="4"/>
      <c r="D18" s="4"/>
      <c r="E18" s="4"/>
      <c r="F18" s="4"/>
      <c r="G18" s="4"/>
      <c r="H18" s="4">
        <v>759</v>
      </c>
      <c r="I18" s="4">
        <f>SUM(B18:H18)</f>
        <v>759</v>
      </c>
    </row>
    <row r="19" spans="1:9" ht="15.75">
      <c r="A19" s="2" t="s">
        <v>89</v>
      </c>
      <c r="B19" s="4"/>
      <c r="C19" s="4"/>
      <c r="D19" s="4"/>
      <c r="E19" s="4"/>
      <c r="F19" s="4"/>
      <c r="G19" s="4"/>
      <c r="H19" s="4">
        <v>500</v>
      </c>
      <c r="I19" s="4">
        <f>SUM(B19:H19)</f>
        <v>500</v>
      </c>
    </row>
    <row r="20" spans="1:9" ht="15.75">
      <c r="A20" s="3" t="s">
        <v>7</v>
      </c>
      <c r="B20" s="5">
        <f>SUM(B10:B16)</f>
        <v>41738</v>
      </c>
      <c r="C20" s="5">
        <f>SUM(C10:C16)</f>
        <v>20144</v>
      </c>
      <c r="D20" s="5">
        <f>SUM(D10:D17)</f>
        <v>28372</v>
      </c>
      <c r="E20" s="5">
        <f>SUM(E10:E17)</f>
        <v>30329</v>
      </c>
      <c r="F20" s="5">
        <f>SUM(F10:F16)</f>
        <v>9944</v>
      </c>
      <c r="G20" s="5"/>
      <c r="H20" s="5">
        <f>SUM(H10:H19)</f>
        <v>71204</v>
      </c>
      <c r="I20" s="5">
        <f>SUM(I10:I19)</f>
        <v>201731</v>
      </c>
    </row>
    <row r="21" spans="1:9" ht="15.75">
      <c r="A21" s="6" t="s">
        <v>37</v>
      </c>
      <c r="B21" s="5">
        <f aca="true" t="shared" si="1" ref="B21:I21">B8-B20</f>
        <v>-11323</v>
      </c>
      <c r="C21" s="5">
        <f t="shared" si="1"/>
        <v>-3986</v>
      </c>
      <c r="D21" s="5">
        <f t="shared" si="1"/>
        <v>-5729</v>
      </c>
      <c r="E21" s="5">
        <f t="shared" si="1"/>
        <v>-3643</v>
      </c>
      <c r="F21" s="5">
        <f t="shared" si="1"/>
        <v>242</v>
      </c>
      <c r="G21" s="5">
        <f t="shared" si="1"/>
        <v>0</v>
      </c>
      <c r="H21" s="5">
        <f t="shared" si="1"/>
        <v>-9672</v>
      </c>
      <c r="I21" s="5">
        <f t="shared" si="1"/>
        <v>-34111</v>
      </c>
    </row>
    <row r="22" spans="1:9" ht="15">
      <c r="A22" s="7" t="s">
        <v>14</v>
      </c>
      <c r="B22" s="8">
        <f>B21/12</f>
        <v>-943.5833333333334</v>
      </c>
      <c r="C22" s="8">
        <f aca="true" t="shared" si="2" ref="C22:I22">C21/12</f>
        <v>-332.1666666666667</v>
      </c>
      <c r="D22" s="8">
        <f t="shared" si="2"/>
        <v>-477.4166666666667</v>
      </c>
      <c r="E22" s="8">
        <f t="shared" si="2"/>
        <v>-303.5833333333333</v>
      </c>
      <c r="F22" s="8">
        <f t="shared" si="2"/>
        <v>20.166666666666668</v>
      </c>
      <c r="G22" s="8">
        <f t="shared" si="2"/>
        <v>0</v>
      </c>
      <c r="H22" s="8">
        <f t="shared" si="2"/>
        <v>-806</v>
      </c>
      <c r="I22" s="8">
        <f t="shared" si="2"/>
        <v>-2842.5833333333335</v>
      </c>
    </row>
    <row r="23" spans="1:9" ht="15.75">
      <c r="A23" s="2"/>
      <c r="B23" s="4"/>
      <c r="C23" s="4"/>
      <c r="D23" s="4"/>
      <c r="E23" s="4"/>
      <c r="F23" s="4"/>
      <c r="G23" s="4"/>
      <c r="H23" s="4"/>
      <c r="I23" s="4"/>
    </row>
    <row r="25" spans="1:9" ht="18.75">
      <c r="A25" s="16"/>
      <c r="B25" s="9"/>
      <c r="C25" s="9"/>
      <c r="D25" s="9"/>
      <c r="E25" s="9"/>
      <c r="F25" s="9"/>
      <c r="G25" s="9"/>
      <c r="H25" s="9"/>
      <c r="I25" s="9"/>
    </row>
    <row r="26" spans="1:9" ht="15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5.75">
      <c r="A27" s="17"/>
      <c r="B27" s="20"/>
      <c r="C27" s="20"/>
      <c r="D27" s="20"/>
      <c r="E27" s="20"/>
      <c r="F27" s="20"/>
      <c r="G27" s="20"/>
      <c r="H27" s="20"/>
      <c r="I27" s="20"/>
    </row>
    <row r="28" spans="1:9" ht="15.75">
      <c r="A28" s="17"/>
      <c r="B28" s="20"/>
      <c r="C28" s="20"/>
      <c r="D28" s="20"/>
      <c r="E28" s="20"/>
      <c r="F28" s="20"/>
      <c r="G28" s="20"/>
      <c r="H28" s="20"/>
      <c r="I28" s="20"/>
    </row>
    <row r="29" spans="1:9" ht="15.75">
      <c r="A29" s="17"/>
      <c r="B29" s="20"/>
      <c r="C29" s="20"/>
      <c r="D29" s="20"/>
      <c r="E29" s="20"/>
      <c r="F29" s="20"/>
      <c r="G29" s="20"/>
      <c r="H29" s="20"/>
      <c r="I29" s="20"/>
    </row>
    <row r="30" spans="1:9" ht="15.75">
      <c r="A30" s="21"/>
      <c r="B30" s="22"/>
      <c r="C30" s="22"/>
      <c r="D30" s="22"/>
      <c r="E30" s="22"/>
      <c r="F30" s="22"/>
      <c r="G30" s="22"/>
      <c r="H30" s="22"/>
      <c r="I30" s="22"/>
    </row>
    <row r="31" spans="1:9" ht="15.75">
      <c r="A31" s="17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17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17"/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17"/>
      <c r="B34" s="20"/>
      <c r="C34" s="20"/>
      <c r="D34" s="20"/>
      <c r="E34" s="20"/>
      <c r="F34" s="20"/>
      <c r="G34" s="20"/>
      <c r="H34" s="20"/>
      <c r="I34" s="20"/>
    </row>
    <row r="35" spans="1:9" ht="15.75">
      <c r="A35" s="17"/>
      <c r="B35" s="20"/>
      <c r="C35" s="20"/>
      <c r="D35" s="20"/>
      <c r="E35" s="20"/>
      <c r="F35" s="20"/>
      <c r="G35" s="20"/>
      <c r="H35" s="20"/>
      <c r="I35" s="20"/>
    </row>
    <row r="36" spans="1:9" ht="15.75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3"/>
      <c r="B37" s="22"/>
      <c r="C37" s="22"/>
      <c r="D37" s="22"/>
      <c r="E37" s="22"/>
      <c r="F37" s="22"/>
      <c r="G37" s="22"/>
      <c r="H37" s="22"/>
      <c r="I37" s="22"/>
    </row>
    <row r="38" spans="1:9" ht="15">
      <c r="A38" s="9"/>
      <c r="B38" s="10"/>
      <c r="C38" s="10"/>
      <c r="D38" s="10"/>
      <c r="E38" s="10"/>
      <c r="F38" s="10"/>
      <c r="G38" s="10"/>
      <c r="H38" s="10"/>
      <c r="I38" s="10"/>
    </row>
    <row r="39" spans="1:9" ht="15.75">
      <c r="A39" s="17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9"/>
      <c r="B40" s="9"/>
      <c r="C40" s="9"/>
      <c r="D40" s="9"/>
      <c r="E40" s="9"/>
      <c r="F40" s="9"/>
      <c r="G40" s="9"/>
      <c r="H40" s="9"/>
      <c r="I40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A32" sqref="A32"/>
    </sheetView>
  </sheetViews>
  <sheetFormatPr defaultColWidth="9.140625" defaultRowHeight="15"/>
  <cols>
    <col min="1" max="1" width="31.00390625" style="0" customWidth="1"/>
    <col min="2" max="2" width="13.8515625" style="0" customWidth="1"/>
    <col min="3" max="3" width="14.28125" style="0" customWidth="1"/>
    <col min="4" max="4" width="12.00390625" style="0" customWidth="1"/>
    <col min="5" max="5" width="14.421875" style="0" customWidth="1"/>
    <col min="6" max="6" width="12.8515625" style="0" customWidth="1"/>
    <col min="7" max="8" width="13.421875" style="0" customWidth="1"/>
  </cols>
  <sheetData>
    <row r="1" spans="1:8" ht="18.75">
      <c r="A1" s="1" t="s">
        <v>92</v>
      </c>
      <c r="H1" t="s">
        <v>80</v>
      </c>
    </row>
    <row r="2" spans="1:8" ht="15.75">
      <c r="A2" s="11" t="s">
        <v>16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ht="15.75">
      <c r="A3" s="2" t="s">
        <v>17</v>
      </c>
      <c r="B3" s="4">
        <v>25000</v>
      </c>
      <c r="C3" s="4">
        <v>35000</v>
      </c>
      <c r="D3" s="4">
        <v>25000</v>
      </c>
      <c r="E3" s="4">
        <v>100000</v>
      </c>
      <c r="F3" s="4">
        <v>13000</v>
      </c>
      <c r="G3" s="4">
        <v>72000</v>
      </c>
      <c r="H3" s="5">
        <f aca="true" t="shared" si="0" ref="H3:H26">SUM(B3:G3)</f>
        <v>270000</v>
      </c>
    </row>
    <row r="4" spans="1:8" ht="15.75">
      <c r="A4" s="2" t="s">
        <v>28</v>
      </c>
      <c r="B4" s="4"/>
      <c r="C4" s="4"/>
      <c r="D4" s="4">
        <v>25000</v>
      </c>
      <c r="E4" s="4">
        <v>20000</v>
      </c>
      <c r="F4" s="4">
        <v>5000</v>
      </c>
      <c r="G4" s="4">
        <v>10000</v>
      </c>
      <c r="H4" s="5">
        <f t="shared" si="0"/>
        <v>60000</v>
      </c>
    </row>
    <row r="5" spans="1:8" ht="15.75">
      <c r="A5" s="2" t="s">
        <v>29</v>
      </c>
      <c r="B5" s="4">
        <v>25000</v>
      </c>
      <c r="C5" s="4">
        <v>8000</v>
      </c>
      <c r="D5" s="4"/>
      <c r="E5" s="4">
        <v>35000</v>
      </c>
      <c r="F5" s="4">
        <v>6500</v>
      </c>
      <c r="G5" s="4">
        <v>25000</v>
      </c>
      <c r="H5" s="5">
        <f t="shared" si="0"/>
        <v>99500</v>
      </c>
    </row>
    <row r="6" spans="1:8" ht="15.75">
      <c r="A6" s="2" t="s">
        <v>18</v>
      </c>
      <c r="B6" s="4"/>
      <c r="C6" s="4"/>
      <c r="D6" s="4"/>
      <c r="E6" s="4"/>
      <c r="F6" s="4"/>
      <c r="G6" s="4"/>
      <c r="H6" s="5">
        <f t="shared" si="0"/>
        <v>0</v>
      </c>
    </row>
    <row r="7" spans="1:8" ht="15.75">
      <c r="A7" s="2" t="s">
        <v>19</v>
      </c>
      <c r="B7" s="4">
        <v>25000</v>
      </c>
      <c r="C7" s="4">
        <v>20000</v>
      </c>
      <c r="D7" s="4">
        <v>200000</v>
      </c>
      <c r="E7" s="4">
        <v>200000</v>
      </c>
      <c r="F7" s="4">
        <v>25000</v>
      </c>
      <c r="G7" s="4"/>
      <c r="H7" s="5">
        <f t="shared" si="0"/>
        <v>470000</v>
      </c>
    </row>
    <row r="8" spans="1:8" ht="15.75">
      <c r="A8" s="2" t="s">
        <v>20</v>
      </c>
      <c r="B8" s="4">
        <v>20000</v>
      </c>
      <c r="C8" s="4"/>
      <c r="D8" s="4"/>
      <c r="E8" s="4"/>
      <c r="F8" s="4"/>
      <c r="G8" s="4"/>
      <c r="H8" s="5">
        <f t="shared" si="0"/>
        <v>20000</v>
      </c>
    </row>
    <row r="9" spans="1:8" ht="15.75">
      <c r="A9" s="2" t="s">
        <v>21</v>
      </c>
      <c r="B9" s="4">
        <v>150000</v>
      </c>
      <c r="C9" s="4">
        <v>150000</v>
      </c>
      <c r="D9" s="4">
        <v>400000</v>
      </c>
      <c r="E9" s="4">
        <v>350000</v>
      </c>
      <c r="F9" s="4">
        <v>25000</v>
      </c>
      <c r="G9" s="4">
        <v>400000</v>
      </c>
      <c r="H9" s="5">
        <f t="shared" si="0"/>
        <v>1475000</v>
      </c>
    </row>
    <row r="10" spans="1:8" ht="15.75">
      <c r="A10" s="2" t="s">
        <v>22</v>
      </c>
      <c r="B10" s="4"/>
      <c r="C10" s="4"/>
      <c r="D10" s="4"/>
      <c r="E10" s="4"/>
      <c r="F10" s="4"/>
      <c r="G10" s="4"/>
      <c r="H10" s="5">
        <f t="shared" si="0"/>
        <v>0</v>
      </c>
    </row>
    <row r="11" spans="1:8" ht="15.75">
      <c r="A11" s="2" t="s">
        <v>23</v>
      </c>
      <c r="B11" s="4">
        <v>45000</v>
      </c>
      <c r="C11" s="4">
        <v>20000</v>
      </c>
      <c r="D11" s="4">
        <v>100000</v>
      </c>
      <c r="E11" s="4">
        <v>50000</v>
      </c>
      <c r="F11" s="4">
        <v>70000</v>
      </c>
      <c r="G11" s="4">
        <v>45000</v>
      </c>
      <c r="H11" s="5">
        <f t="shared" si="0"/>
        <v>330000</v>
      </c>
    </row>
    <row r="12" spans="1:8" ht="15.75">
      <c r="A12" s="2" t="s">
        <v>24</v>
      </c>
      <c r="B12" s="4">
        <v>1050000</v>
      </c>
      <c r="C12" s="4">
        <v>420000</v>
      </c>
      <c r="D12" s="4">
        <v>680000</v>
      </c>
      <c r="E12" s="4"/>
      <c r="F12" s="4">
        <v>75000</v>
      </c>
      <c r="G12" s="4">
        <v>4800000</v>
      </c>
      <c r="H12" s="5">
        <f t="shared" si="0"/>
        <v>7025000</v>
      </c>
    </row>
    <row r="13" spans="1:8" ht="15.75">
      <c r="A13" s="2" t="s">
        <v>25</v>
      </c>
      <c r="B13" s="4">
        <v>270000</v>
      </c>
      <c r="C13" s="4">
        <v>150000</v>
      </c>
      <c r="D13" s="4">
        <v>260000</v>
      </c>
      <c r="E13" s="4">
        <v>250000</v>
      </c>
      <c r="F13" s="4">
        <v>450000</v>
      </c>
      <c r="G13" s="4">
        <v>450000</v>
      </c>
      <c r="H13" s="5">
        <f t="shared" si="0"/>
        <v>1830000</v>
      </c>
    </row>
    <row r="14" spans="1:8" ht="15.75" customHeight="1">
      <c r="A14" s="2" t="s">
        <v>57</v>
      </c>
      <c r="B14" s="4">
        <v>250000</v>
      </c>
      <c r="C14" s="4">
        <v>15000</v>
      </c>
      <c r="D14" s="4">
        <v>450000</v>
      </c>
      <c r="E14" s="4">
        <v>350000</v>
      </c>
      <c r="F14" s="4">
        <v>15000</v>
      </c>
      <c r="G14" s="4">
        <v>60000</v>
      </c>
      <c r="H14" s="5">
        <f t="shared" si="0"/>
        <v>1140000</v>
      </c>
    </row>
    <row r="15" spans="1:8" ht="16.5" customHeight="1" hidden="1">
      <c r="A15" s="2"/>
      <c r="B15" s="4"/>
      <c r="C15" s="4"/>
      <c r="D15" s="4"/>
      <c r="E15" s="4"/>
      <c r="F15" s="4"/>
      <c r="G15" s="4"/>
      <c r="H15" s="5">
        <f t="shared" si="0"/>
        <v>0</v>
      </c>
    </row>
    <row r="16" spans="1:8" ht="15.75">
      <c r="A16" s="2" t="s">
        <v>38</v>
      </c>
      <c r="B16" s="4">
        <v>45000</v>
      </c>
      <c r="C16" s="4"/>
      <c r="D16" s="4"/>
      <c r="E16" s="4">
        <v>70000</v>
      </c>
      <c r="F16" s="4"/>
      <c r="G16" s="4">
        <v>100000</v>
      </c>
      <c r="H16" s="5">
        <f>SUM(B16:G16)</f>
        <v>215000</v>
      </c>
    </row>
    <row r="17" spans="1:8" ht="15.75">
      <c r="A17" s="2" t="s">
        <v>30</v>
      </c>
      <c r="B17" s="4">
        <v>75000</v>
      </c>
      <c r="C17" s="4">
        <v>50000</v>
      </c>
      <c r="D17" s="4">
        <v>115000</v>
      </c>
      <c r="E17" s="4">
        <v>20000</v>
      </c>
      <c r="F17" s="4"/>
      <c r="G17" s="4">
        <v>320000</v>
      </c>
      <c r="H17" s="5">
        <f t="shared" si="0"/>
        <v>580000</v>
      </c>
    </row>
    <row r="18" spans="1:8" ht="15.75">
      <c r="A18" s="2" t="s">
        <v>31</v>
      </c>
      <c r="B18" s="4">
        <v>30000</v>
      </c>
      <c r="C18" s="4"/>
      <c r="D18" s="4">
        <v>25000</v>
      </c>
      <c r="E18" s="4">
        <v>100000</v>
      </c>
      <c r="F18" s="4">
        <v>20000</v>
      </c>
      <c r="G18" s="4">
        <v>45000</v>
      </c>
      <c r="H18" s="5">
        <f t="shared" si="0"/>
        <v>220000</v>
      </c>
    </row>
    <row r="19" spans="1:8" ht="15.75">
      <c r="A19" s="2" t="s">
        <v>32</v>
      </c>
      <c r="B19" s="4">
        <v>50000</v>
      </c>
      <c r="C19" s="4">
        <v>20000</v>
      </c>
      <c r="D19" s="4">
        <v>300000</v>
      </c>
      <c r="E19" s="4">
        <v>250000</v>
      </c>
      <c r="F19" s="4">
        <v>30000</v>
      </c>
      <c r="G19" s="4">
        <v>250000</v>
      </c>
      <c r="H19" s="5">
        <f t="shared" si="0"/>
        <v>900000</v>
      </c>
    </row>
    <row r="20" spans="1:8" ht="15.75">
      <c r="A20" s="2" t="s">
        <v>35</v>
      </c>
      <c r="B20" s="4"/>
      <c r="C20" s="4"/>
      <c r="D20" s="4"/>
      <c r="E20" s="4"/>
      <c r="F20" s="4"/>
      <c r="G20" s="4"/>
      <c r="H20" s="5"/>
    </row>
    <row r="21" spans="1:8" ht="15.75">
      <c r="A21" s="2" t="s">
        <v>34</v>
      </c>
      <c r="B21" s="4"/>
      <c r="C21" s="4"/>
      <c r="D21" s="4">
        <v>250000</v>
      </c>
      <c r="E21" s="4">
        <v>20000</v>
      </c>
      <c r="F21" s="4">
        <v>50000</v>
      </c>
      <c r="G21" s="4">
        <v>60000</v>
      </c>
      <c r="H21" s="5">
        <f t="shared" si="0"/>
        <v>380000</v>
      </c>
    </row>
    <row r="22" spans="1:8" ht="15.75">
      <c r="A22" s="2" t="s">
        <v>39</v>
      </c>
      <c r="B22" s="4"/>
      <c r="C22" s="4"/>
      <c r="D22" s="4"/>
      <c r="E22" s="4">
        <v>1000000</v>
      </c>
      <c r="F22" s="4"/>
      <c r="G22" s="4"/>
      <c r="H22" s="5">
        <f t="shared" si="0"/>
        <v>1000000</v>
      </c>
    </row>
    <row r="23" spans="1:8" ht="15.75">
      <c r="A23" s="2" t="s">
        <v>33</v>
      </c>
      <c r="B23" s="4">
        <f aca="true" t="shared" si="1" ref="B23:G23">SUM(B3:B22)*0.27</f>
        <v>556200</v>
      </c>
      <c r="C23" s="4">
        <f t="shared" si="1"/>
        <v>239760.00000000003</v>
      </c>
      <c r="D23" s="4">
        <f t="shared" si="1"/>
        <v>764100</v>
      </c>
      <c r="E23" s="4">
        <f t="shared" si="1"/>
        <v>760050</v>
      </c>
      <c r="F23" s="4">
        <f t="shared" si="1"/>
        <v>211815</v>
      </c>
      <c r="G23" s="4">
        <f t="shared" si="1"/>
        <v>1791990.0000000002</v>
      </c>
      <c r="H23" s="5">
        <f>SUM(B23:G23)</f>
        <v>4323915</v>
      </c>
    </row>
    <row r="24" spans="1:8" ht="15.75">
      <c r="A24" s="2" t="s">
        <v>27</v>
      </c>
      <c r="B24" s="4">
        <v>289350</v>
      </c>
      <c r="C24" s="4">
        <v>144675</v>
      </c>
      <c r="D24" s="4">
        <v>289350</v>
      </c>
      <c r="E24" s="4">
        <v>289350</v>
      </c>
      <c r="F24" s="4">
        <v>192900</v>
      </c>
      <c r="G24" s="4">
        <v>916000</v>
      </c>
      <c r="H24" s="5">
        <f t="shared" si="0"/>
        <v>2121625</v>
      </c>
    </row>
    <row r="25" spans="1:8" ht="15.75">
      <c r="A25" s="2" t="s">
        <v>26</v>
      </c>
      <c r="B25" s="4">
        <v>20000</v>
      </c>
      <c r="C25" s="4">
        <v>10000</v>
      </c>
      <c r="D25" s="4">
        <v>80000</v>
      </c>
      <c r="E25" s="4">
        <v>140000</v>
      </c>
      <c r="F25" s="4">
        <v>10000</v>
      </c>
      <c r="G25" s="4">
        <v>25000</v>
      </c>
      <c r="H25" s="5">
        <f>SUM(B25:G25)</f>
        <v>285000</v>
      </c>
    </row>
    <row r="26" spans="1:8" ht="15.75">
      <c r="A26" s="6" t="s">
        <v>7</v>
      </c>
      <c r="B26" s="12">
        <f aca="true" t="shared" si="2" ref="B26:G26">SUM(B3:B25)</f>
        <v>2925550</v>
      </c>
      <c r="C26" s="12">
        <f t="shared" si="2"/>
        <v>1282435</v>
      </c>
      <c r="D26" s="12">
        <f t="shared" si="2"/>
        <v>3963450</v>
      </c>
      <c r="E26" s="12">
        <f t="shared" si="2"/>
        <v>4004400</v>
      </c>
      <c r="F26" s="12">
        <f t="shared" si="2"/>
        <v>1199215</v>
      </c>
      <c r="G26" s="12">
        <f t="shared" si="2"/>
        <v>9369990</v>
      </c>
      <c r="H26" s="5">
        <f t="shared" si="0"/>
        <v>22745040</v>
      </c>
    </row>
    <row r="28" spans="1:8" ht="18.75">
      <c r="A28" s="16"/>
      <c r="B28" s="9"/>
      <c r="C28" s="9"/>
      <c r="D28" s="9"/>
      <c r="E28" s="9"/>
      <c r="F28" s="9"/>
      <c r="G28" s="9"/>
      <c r="H28" s="9"/>
    </row>
    <row r="29" spans="1:8" ht="15.75">
      <c r="A29" s="19"/>
      <c r="B29" s="19"/>
      <c r="C29" s="19"/>
      <c r="D29" s="19"/>
      <c r="E29" s="19"/>
      <c r="F29" s="19"/>
      <c r="G29" s="19"/>
      <c r="H29" s="19"/>
    </row>
    <row r="30" spans="1:8" ht="15.75">
      <c r="A30" s="17"/>
      <c r="B30" s="20"/>
      <c r="C30" s="20"/>
      <c r="D30" s="20"/>
      <c r="E30" s="20"/>
      <c r="F30" s="20"/>
      <c r="G30" s="20"/>
      <c r="H30" s="22"/>
    </row>
    <row r="31" spans="1:8" ht="15.75">
      <c r="A31" s="17"/>
      <c r="B31" s="20"/>
      <c r="C31" s="20"/>
      <c r="D31" s="20"/>
      <c r="E31" s="20"/>
      <c r="F31" s="20"/>
      <c r="G31" s="20"/>
      <c r="H31" s="22"/>
    </row>
    <row r="32" spans="1:8" ht="15.75">
      <c r="A32" s="17"/>
      <c r="B32" s="20"/>
      <c r="C32" s="20"/>
      <c r="D32" s="20"/>
      <c r="E32" s="20"/>
      <c r="F32" s="20"/>
      <c r="G32" s="20"/>
      <c r="H32" s="22"/>
    </row>
    <row r="33" spans="1:8" ht="15.75">
      <c r="A33" s="17"/>
      <c r="B33" s="20"/>
      <c r="C33" s="20"/>
      <c r="D33" s="20"/>
      <c r="E33" s="20"/>
      <c r="F33" s="20"/>
      <c r="G33" s="20"/>
      <c r="H33" s="22"/>
    </row>
    <row r="34" spans="1:8" ht="15.75">
      <c r="A34" s="17"/>
      <c r="B34" s="20"/>
      <c r="C34" s="20"/>
      <c r="D34" s="20"/>
      <c r="E34" s="20"/>
      <c r="F34" s="20"/>
      <c r="G34" s="20"/>
      <c r="H34" s="22"/>
    </row>
    <row r="35" spans="1:8" ht="15.75">
      <c r="A35" s="17"/>
      <c r="B35" s="20"/>
      <c r="C35" s="20"/>
      <c r="D35" s="20"/>
      <c r="E35" s="20"/>
      <c r="F35" s="20"/>
      <c r="G35" s="20"/>
      <c r="H35" s="22"/>
    </row>
    <row r="36" spans="1:8" ht="15.75">
      <c r="A36" s="17"/>
      <c r="B36" s="20"/>
      <c r="C36" s="20"/>
      <c r="D36" s="20"/>
      <c r="E36" s="20"/>
      <c r="F36" s="20"/>
      <c r="G36" s="20"/>
      <c r="H36" s="22"/>
    </row>
    <row r="37" spans="1:8" ht="15.75">
      <c r="A37" s="17"/>
      <c r="B37" s="20"/>
      <c r="C37" s="20"/>
      <c r="D37" s="20"/>
      <c r="E37" s="20"/>
      <c r="F37" s="20"/>
      <c r="G37" s="20"/>
      <c r="H37" s="22"/>
    </row>
    <row r="38" spans="1:8" ht="15.75">
      <c r="A38" s="17"/>
      <c r="B38" s="20"/>
      <c r="C38" s="20"/>
      <c r="D38" s="20"/>
      <c r="E38" s="20"/>
      <c r="F38" s="20"/>
      <c r="G38" s="20"/>
      <c r="H38" s="22"/>
    </row>
    <row r="39" spans="1:8" ht="15.75">
      <c r="A39" s="17"/>
      <c r="B39" s="20"/>
      <c r="C39" s="20"/>
      <c r="D39" s="20"/>
      <c r="E39" s="20"/>
      <c r="F39" s="20"/>
      <c r="G39" s="20"/>
      <c r="H39" s="22"/>
    </row>
    <row r="40" spans="1:8" ht="15.75">
      <c r="A40" s="17"/>
      <c r="B40" s="20"/>
      <c r="C40" s="20"/>
      <c r="D40" s="20"/>
      <c r="E40" s="20"/>
      <c r="F40" s="20"/>
      <c r="G40" s="20"/>
      <c r="H40" s="22"/>
    </row>
    <row r="41" spans="1:8" ht="15.75">
      <c r="A41" s="17"/>
      <c r="B41" s="20"/>
      <c r="C41" s="20"/>
      <c r="D41" s="20"/>
      <c r="E41" s="20"/>
      <c r="F41" s="20"/>
      <c r="G41" s="20"/>
      <c r="H41" s="22"/>
    </row>
    <row r="42" spans="1:8" ht="15.75">
      <c r="A42" s="17"/>
      <c r="B42" s="20"/>
      <c r="C42" s="20"/>
      <c r="D42" s="20"/>
      <c r="E42" s="20"/>
      <c r="F42" s="20"/>
      <c r="G42" s="20"/>
      <c r="H42" s="22"/>
    </row>
    <row r="43" spans="1:8" ht="15.75">
      <c r="A43" s="17"/>
      <c r="B43" s="20"/>
      <c r="C43" s="20"/>
      <c r="D43" s="20"/>
      <c r="E43" s="20"/>
      <c r="F43" s="20"/>
      <c r="G43" s="20"/>
      <c r="H43" s="22"/>
    </row>
    <row r="44" spans="1:8" ht="15.75">
      <c r="A44" s="17"/>
      <c r="B44" s="20"/>
      <c r="C44" s="20"/>
      <c r="D44" s="20"/>
      <c r="E44" s="20"/>
      <c r="F44" s="20"/>
      <c r="G44" s="20"/>
      <c r="H44" s="22"/>
    </row>
    <row r="45" spans="1:8" ht="15.75">
      <c r="A45" s="17"/>
      <c r="B45" s="20"/>
      <c r="C45" s="20"/>
      <c r="D45" s="20"/>
      <c r="E45" s="20"/>
      <c r="F45" s="20"/>
      <c r="G45" s="20"/>
      <c r="H45" s="22"/>
    </row>
    <row r="46" spans="1:8" ht="15.75">
      <c r="A46" s="17"/>
      <c r="B46" s="20"/>
      <c r="C46" s="20"/>
      <c r="D46" s="20"/>
      <c r="E46" s="20"/>
      <c r="F46" s="20"/>
      <c r="G46" s="20"/>
      <c r="H46" s="22"/>
    </row>
    <row r="47" spans="1:8" ht="15.75">
      <c r="A47" s="17"/>
      <c r="B47" s="20"/>
      <c r="C47" s="20"/>
      <c r="D47" s="20"/>
      <c r="E47" s="20"/>
      <c r="F47" s="20"/>
      <c r="G47" s="20"/>
      <c r="H47" s="22"/>
    </row>
    <row r="48" spans="1:8" ht="15.75">
      <c r="A48" s="17"/>
      <c r="B48" s="20"/>
      <c r="C48" s="20"/>
      <c r="D48" s="20"/>
      <c r="E48" s="20"/>
      <c r="F48" s="20"/>
      <c r="G48" s="20"/>
      <c r="H48" s="22"/>
    </row>
    <row r="49" spans="1:8" ht="15.75">
      <c r="A49" s="17"/>
      <c r="B49" s="20"/>
      <c r="C49" s="20"/>
      <c r="D49" s="20"/>
      <c r="E49" s="20"/>
      <c r="F49" s="20"/>
      <c r="G49" s="20"/>
      <c r="H49" s="22"/>
    </row>
    <row r="50" spans="1:8" ht="15.75">
      <c r="A50" s="17"/>
      <c r="B50" s="20"/>
      <c r="C50" s="20"/>
      <c r="D50" s="20"/>
      <c r="E50" s="20"/>
      <c r="F50" s="20"/>
      <c r="G50" s="20"/>
      <c r="H50" s="22"/>
    </row>
    <row r="51" spans="1:8" ht="15.75">
      <c r="A51" s="17"/>
      <c r="B51" s="20"/>
      <c r="C51" s="20"/>
      <c r="D51" s="20"/>
      <c r="E51" s="20"/>
      <c r="F51" s="20"/>
      <c r="G51" s="20"/>
      <c r="H51" s="22"/>
    </row>
    <row r="52" spans="1:8" ht="15.75">
      <c r="A52" s="17"/>
      <c r="B52" s="20"/>
      <c r="C52" s="20"/>
      <c r="D52" s="20"/>
      <c r="E52" s="20"/>
      <c r="F52" s="20"/>
      <c r="G52" s="20"/>
      <c r="H52" s="22"/>
    </row>
    <row r="53" spans="1:8" ht="15.75">
      <c r="A53" s="23"/>
      <c r="B53" s="24"/>
      <c r="C53" s="24"/>
      <c r="D53" s="24"/>
      <c r="E53" s="24"/>
      <c r="F53" s="24"/>
      <c r="G53" s="24"/>
      <c r="H53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5.8515625" style="0" customWidth="1"/>
    <col min="2" max="2" width="11.140625" style="0" customWidth="1"/>
    <col min="3" max="3" width="13.28125" style="0" customWidth="1"/>
    <col min="4" max="4" width="13.421875" style="0" customWidth="1"/>
    <col min="5" max="5" width="14.57421875" style="0" customWidth="1"/>
    <col min="6" max="6" width="13.57421875" style="0" customWidth="1"/>
    <col min="7" max="7" width="13.28125" style="0" customWidth="1"/>
    <col min="8" max="8" width="13.7109375" style="0" customWidth="1"/>
  </cols>
  <sheetData>
    <row r="1" spans="1:8" ht="15.75">
      <c r="A1" s="14" t="s">
        <v>93</v>
      </c>
      <c r="B1" s="14"/>
      <c r="H1" t="s">
        <v>81</v>
      </c>
    </row>
    <row r="2" spans="1:8" ht="15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43</v>
      </c>
      <c r="G2" s="2" t="s">
        <v>6</v>
      </c>
      <c r="H2" s="15" t="s">
        <v>7</v>
      </c>
    </row>
    <row r="3" spans="1:8" ht="22.5" customHeight="1">
      <c r="A3" s="2" t="s">
        <v>40</v>
      </c>
      <c r="B3" s="4">
        <v>6</v>
      </c>
      <c r="C3" s="4">
        <v>2</v>
      </c>
      <c r="D3" s="4">
        <v>3</v>
      </c>
      <c r="E3" s="4">
        <v>4</v>
      </c>
      <c r="F3" s="4">
        <v>2</v>
      </c>
      <c r="G3" s="4">
        <v>11</v>
      </c>
      <c r="H3" s="5">
        <f aca="true" t="shared" si="0" ref="H3:H12">SUM(B3:G3)</f>
        <v>28</v>
      </c>
    </row>
    <row r="4" spans="1:8" ht="19.5" customHeight="1">
      <c r="A4" s="2" t="s">
        <v>41</v>
      </c>
      <c r="B4" s="4">
        <v>3</v>
      </c>
      <c r="C4" s="4">
        <v>4</v>
      </c>
      <c r="D4" s="148">
        <v>2.5</v>
      </c>
      <c r="E4" s="4">
        <v>2</v>
      </c>
      <c r="F4" s="4">
        <v>1</v>
      </c>
      <c r="G4" s="4">
        <v>8</v>
      </c>
      <c r="H4" s="149">
        <f t="shared" si="0"/>
        <v>20.5</v>
      </c>
    </row>
    <row r="5" spans="1:8" ht="20.25" customHeight="1">
      <c r="A5" s="2" t="s">
        <v>42</v>
      </c>
      <c r="B5" s="4">
        <v>52</v>
      </c>
      <c r="C5" s="4">
        <v>28</v>
      </c>
      <c r="D5" s="4">
        <v>34</v>
      </c>
      <c r="E5" s="4">
        <v>36</v>
      </c>
      <c r="F5" s="4">
        <v>18</v>
      </c>
      <c r="G5" s="4">
        <v>104</v>
      </c>
      <c r="H5" s="5">
        <f t="shared" si="0"/>
        <v>272</v>
      </c>
    </row>
    <row r="6" spans="1:8" ht="20.25" customHeight="1">
      <c r="A6" s="2" t="s">
        <v>44</v>
      </c>
      <c r="B6" s="4">
        <v>2445</v>
      </c>
      <c r="C6" s="4">
        <v>1316</v>
      </c>
      <c r="D6" s="4">
        <v>1598</v>
      </c>
      <c r="E6" s="4">
        <v>1692</v>
      </c>
      <c r="F6" s="4">
        <v>846</v>
      </c>
      <c r="G6" s="4">
        <v>4889</v>
      </c>
      <c r="H6" s="5">
        <f t="shared" si="0"/>
        <v>12786</v>
      </c>
    </row>
    <row r="7" spans="1:8" ht="20.25" customHeight="1">
      <c r="A7" s="2" t="s">
        <v>45</v>
      </c>
      <c r="B7" s="4">
        <v>1222</v>
      </c>
      <c r="C7" s="4">
        <v>658</v>
      </c>
      <c r="D7" s="4">
        <v>799</v>
      </c>
      <c r="E7" s="4">
        <v>846</v>
      </c>
      <c r="F7" s="4">
        <v>423</v>
      </c>
      <c r="G7" s="4">
        <v>2445</v>
      </c>
      <c r="H7" s="5">
        <f t="shared" si="0"/>
        <v>6393</v>
      </c>
    </row>
    <row r="8" spans="1:8" ht="21" customHeight="1">
      <c r="A8" s="2" t="s">
        <v>46</v>
      </c>
      <c r="B8" s="4">
        <v>13818</v>
      </c>
      <c r="C8" s="4">
        <v>4606</v>
      </c>
      <c r="D8" s="4">
        <v>6909</v>
      </c>
      <c r="E8" s="4">
        <v>9212</v>
      </c>
      <c r="F8" s="4">
        <v>4606</v>
      </c>
      <c r="G8" s="4">
        <v>25343</v>
      </c>
      <c r="H8" s="5">
        <f t="shared" si="0"/>
        <v>64494</v>
      </c>
    </row>
    <row r="9" spans="1:8" ht="21" customHeight="1">
      <c r="A9" s="2" t="s">
        <v>47</v>
      </c>
      <c r="B9" s="4">
        <v>7086</v>
      </c>
      <c r="C9" s="4">
        <v>2362</v>
      </c>
      <c r="D9" s="4">
        <v>3543</v>
      </c>
      <c r="E9" s="4">
        <v>4724</v>
      </c>
      <c r="F9" s="4">
        <v>2363</v>
      </c>
      <c r="G9" s="4">
        <v>12985</v>
      </c>
      <c r="H9" s="5">
        <f t="shared" si="0"/>
        <v>33063</v>
      </c>
    </row>
    <row r="10" spans="1:8" ht="21" customHeight="1">
      <c r="A10" s="2" t="s">
        <v>84</v>
      </c>
      <c r="B10" s="4">
        <v>576</v>
      </c>
      <c r="C10" s="4">
        <v>192</v>
      </c>
      <c r="D10" s="4">
        <v>288</v>
      </c>
      <c r="E10" s="4">
        <v>384</v>
      </c>
      <c r="F10" s="4">
        <v>192</v>
      </c>
      <c r="G10" s="4">
        <v>1062</v>
      </c>
      <c r="H10" s="5">
        <f t="shared" si="0"/>
        <v>2694</v>
      </c>
    </row>
    <row r="11" spans="1:8" ht="21" customHeight="1">
      <c r="A11" s="2" t="s">
        <v>49</v>
      </c>
      <c r="B11" s="4">
        <v>3513</v>
      </c>
      <c r="C11" s="4">
        <v>4684</v>
      </c>
      <c r="D11" s="4">
        <v>2928</v>
      </c>
      <c r="E11" s="4">
        <v>2342</v>
      </c>
      <c r="F11" s="4">
        <v>1171</v>
      </c>
      <c r="G11" s="4">
        <v>9362</v>
      </c>
      <c r="H11" s="5">
        <f t="shared" si="0"/>
        <v>24000</v>
      </c>
    </row>
    <row r="12" spans="1:8" ht="21" customHeight="1">
      <c r="A12" s="2" t="s">
        <v>48</v>
      </c>
      <c r="B12" s="4">
        <v>1755</v>
      </c>
      <c r="C12" s="4">
        <v>2340</v>
      </c>
      <c r="D12" s="4">
        <v>1463</v>
      </c>
      <c r="E12" s="4">
        <v>1170</v>
      </c>
      <c r="F12" s="4">
        <v>585</v>
      </c>
      <c r="G12" s="4">
        <v>4687</v>
      </c>
      <c r="H12" s="5">
        <f t="shared" si="0"/>
        <v>12000</v>
      </c>
    </row>
    <row r="13" spans="1:8" ht="21" customHeight="1">
      <c r="A13" s="2" t="s">
        <v>185</v>
      </c>
      <c r="B13" s="4"/>
      <c r="C13" s="4"/>
      <c r="D13" s="4"/>
      <c r="E13" s="4"/>
      <c r="F13" s="4"/>
      <c r="G13" s="4">
        <v>759</v>
      </c>
      <c r="H13" s="5">
        <f>SUM(B13:G13)</f>
        <v>759</v>
      </c>
    </row>
    <row r="14" spans="1:8" ht="21" customHeight="1">
      <c r="A14" s="2" t="s">
        <v>186</v>
      </c>
      <c r="B14" s="4"/>
      <c r="C14" s="4"/>
      <c r="D14" s="4">
        <v>5115</v>
      </c>
      <c r="E14" s="4">
        <v>6316</v>
      </c>
      <c r="F14" s="4"/>
      <c r="G14" s="4"/>
      <c r="H14" s="5">
        <f>SUM(B14:G14)</f>
        <v>11431</v>
      </c>
    </row>
    <row r="15" spans="1:8" ht="21" customHeight="1">
      <c r="A15" s="3" t="s">
        <v>7</v>
      </c>
      <c r="B15" s="5">
        <f aca="true" t="shared" si="1" ref="B15:H15">SUM(B6:B14)</f>
        <v>30415</v>
      </c>
      <c r="C15" s="5">
        <f t="shared" si="1"/>
        <v>16158</v>
      </c>
      <c r="D15" s="5">
        <f t="shared" si="1"/>
        <v>22643</v>
      </c>
      <c r="E15" s="5">
        <f t="shared" si="1"/>
        <v>26686</v>
      </c>
      <c r="F15" s="5">
        <f t="shared" si="1"/>
        <v>10186</v>
      </c>
      <c r="G15" s="5">
        <f t="shared" si="1"/>
        <v>61532</v>
      </c>
      <c r="H15" s="5">
        <f t="shared" si="1"/>
        <v>167620</v>
      </c>
    </row>
    <row r="18" spans="1:8" ht="0.75" customHeight="1">
      <c r="A18" s="9"/>
      <c r="B18" s="9"/>
      <c r="C18" s="9"/>
      <c r="D18" s="9"/>
      <c r="E18" s="9"/>
      <c r="F18" s="9"/>
      <c r="G18" s="9"/>
      <c r="H18" s="9"/>
    </row>
    <row r="19" spans="1:8" ht="15" hidden="1">
      <c r="A19" s="9"/>
      <c r="B19" s="9"/>
      <c r="C19" s="9"/>
      <c r="D19" s="9"/>
      <c r="E19" s="9"/>
      <c r="F19" s="9"/>
      <c r="G19" s="9"/>
      <c r="H19" s="9"/>
    </row>
    <row r="20" spans="1:8" ht="15" hidden="1">
      <c r="A20" s="9"/>
      <c r="B20" s="10"/>
      <c r="C20" s="10"/>
      <c r="D20" s="10"/>
      <c r="E20" s="10"/>
      <c r="F20" s="10"/>
      <c r="G20" s="10"/>
      <c r="H20" s="10"/>
    </row>
    <row r="21" spans="1:8" ht="15" hidden="1">
      <c r="A21" s="9"/>
      <c r="B21" s="10"/>
      <c r="C21" s="10"/>
      <c r="D21" s="10"/>
      <c r="E21" s="10"/>
      <c r="F21" s="10"/>
      <c r="G21" s="10"/>
      <c r="H21" s="10"/>
    </row>
    <row r="22" spans="1:8" ht="15" hidden="1">
      <c r="A22" s="9"/>
      <c r="B22" s="10"/>
      <c r="C22" s="10"/>
      <c r="D22" s="10"/>
      <c r="E22" s="10"/>
      <c r="F22" s="10"/>
      <c r="G22" s="10"/>
      <c r="H22" s="10"/>
    </row>
    <row r="23" ht="15" hidden="1"/>
    <row r="24" ht="15">
      <c r="A24" t="s">
        <v>85</v>
      </c>
    </row>
    <row r="25" ht="15">
      <c r="A25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3.7109375" style="0" customWidth="1"/>
    <col min="2" max="2" width="14.421875" style="0" customWidth="1"/>
    <col min="3" max="3" width="14.57421875" style="0" customWidth="1"/>
    <col min="4" max="4" width="14.140625" style="0" customWidth="1"/>
    <col min="5" max="5" width="16.28125" style="0" customWidth="1"/>
  </cols>
  <sheetData>
    <row r="1" spans="1:5" ht="18.75">
      <c r="A1" s="26" t="s">
        <v>58</v>
      </c>
      <c r="B1" s="25"/>
      <c r="C1" s="25"/>
      <c r="D1" s="25"/>
      <c r="E1" s="25" t="s">
        <v>82</v>
      </c>
    </row>
    <row r="2" spans="1:5" ht="15.75">
      <c r="A2" s="25"/>
      <c r="B2" s="25"/>
      <c r="C2" s="25"/>
      <c r="D2" s="25"/>
      <c r="E2" s="25"/>
    </row>
    <row r="3" spans="1:5" ht="15.75">
      <c r="A3" s="2" t="s">
        <v>15</v>
      </c>
      <c r="B3" s="2" t="s">
        <v>12</v>
      </c>
      <c r="C3" s="2" t="s">
        <v>50</v>
      </c>
      <c r="D3" s="2" t="s">
        <v>7</v>
      </c>
      <c r="E3" s="2" t="s">
        <v>53</v>
      </c>
    </row>
    <row r="4" spans="1:5" ht="21" customHeight="1">
      <c r="A4" s="4">
        <v>5137200</v>
      </c>
      <c r="B4" s="4">
        <v>1387044</v>
      </c>
      <c r="C4" s="4"/>
      <c r="D4" s="4">
        <f>SUM(A4:C4)</f>
        <v>6524244</v>
      </c>
      <c r="E4" s="4">
        <f>D4/B14</f>
        <v>23986.191176470587</v>
      </c>
    </row>
    <row r="5" spans="1:5" ht="15.75">
      <c r="A5" s="25"/>
      <c r="B5" s="25"/>
      <c r="C5" s="25"/>
      <c r="D5" s="25"/>
      <c r="E5" s="25"/>
    </row>
    <row r="6" spans="1:5" ht="15.75">
      <c r="A6" s="2"/>
      <c r="B6" s="2" t="s">
        <v>51</v>
      </c>
      <c r="C6" s="2" t="s">
        <v>52</v>
      </c>
      <c r="D6" s="2" t="s">
        <v>54</v>
      </c>
      <c r="E6" s="25"/>
    </row>
    <row r="7" spans="1:5" ht="20.25" customHeight="1">
      <c r="A7" s="2" t="s">
        <v>1</v>
      </c>
      <c r="B7" s="2">
        <v>52</v>
      </c>
      <c r="C7" s="4">
        <f>B7*E4</f>
        <v>1247281.9411764706</v>
      </c>
      <c r="D7" s="4">
        <f aca="true" t="shared" si="0" ref="D7:D13">C7/12</f>
        <v>103940.16176470589</v>
      </c>
      <c r="E7" s="25"/>
    </row>
    <row r="8" spans="1:5" ht="22.5" customHeight="1">
      <c r="A8" s="2" t="s">
        <v>2</v>
      </c>
      <c r="B8" s="2">
        <v>28</v>
      </c>
      <c r="C8" s="4">
        <f>B8*E4</f>
        <v>671613.3529411764</v>
      </c>
      <c r="D8" s="4">
        <f t="shared" si="0"/>
        <v>55967.7794117647</v>
      </c>
      <c r="E8" s="25"/>
    </row>
    <row r="9" spans="1:5" ht="22.5" customHeight="1">
      <c r="A9" s="2" t="s">
        <v>3</v>
      </c>
      <c r="B9" s="2">
        <v>34</v>
      </c>
      <c r="C9" s="4">
        <f>B9*E4</f>
        <v>815530.5</v>
      </c>
      <c r="D9" s="4">
        <f t="shared" si="0"/>
        <v>67960.875</v>
      </c>
      <c r="E9" s="25"/>
    </row>
    <row r="10" spans="1:5" ht="20.25" customHeight="1">
      <c r="A10" s="2" t="s">
        <v>4</v>
      </c>
      <c r="B10" s="2">
        <v>36</v>
      </c>
      <c r="C10" s="4">
        <f>B10*E4</f>
        <v>863502.8823529412</v>
      </c>
      <c r="D10" s="4">
        <f t="shared" si="0"/>
        <v>71958.57352941176</v>
      </c>
      <c r="E10" s="25"/>
    </row>
    <row r="11" spans="1:5" ht="21.75" customHeight="1">
      <c r="A11" s="2" t="s">
        <v>5</v>
      </c>
      <c r="B11" s="2">
        <v>18</v>
      </c>
      <c r="C11" s="4">
        <f>B11*E4</f>
        <v>431751.4411764706</v>
      </c>
      <c r="D11" s="4">
        <f t="shared" si="0"/>
        <v>35979.28676470588</v>
      </c>
      <c r="E11" s="25"/>
    </row>
    <row r="12" spans="1:5" ht="20.25" customHeight="1">
      <c r="A12" s="2" t="s">
        <v>6</v>
      </c>
      <c r="B12" s="2">
        <v>101</v>
      </c>
      <c r="C12" s="4">
        <f>B12*E4</f>
        <v>2422605.308823529</v>
      </c>
      <c r="D12" s="4">
        <f t="shared" si="0"/>
        <v>201883.7757352941</v>
      </c>
      <c r="E12" s="25"/>
    </row>
    <row r="13" spans="1:5" ht="20.25" customHeight="1">
      <c r="A13" s="2" t="s">
        <v>187</v>
      </c>
      <c r="B13" s="2">
        <v>3</v>
      </c>
      <c r="C13" s="4">
        <v>72849</v>
      </c>
      <c r="D13" s="4">
        <f t="shared" si="0"/>
        <v>6070.75</v>
      </c>
      <c r="E13" s="25"/>
    </row>
    <row r="14" spans="1:256" ht="19.5" customHeight="1">
      <c r="A14" s="2" t="s">
        <v>7</v>
      </c>
      <c r="B14" s="2">
        <f>SUM(B7:B13)</f>
        <v>272</v>
      </c>
      <c r="C14" s="4">
        <f>SUM(C7:C13)</f>
        <v>6525134.426470589</v>
      </c>
      <c r="D14" s="4">
        <f>SUM(D7:D12)</f>
        <v>537690.4522058824</v>
      </c>
      <c r="E14" s="25"/>
      <c r="IV14">
        <f>SUM(B14:IU14)</f>
        <v>7063096.878676471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">
      <selection activeCell="F12" sqref="F12:F31"/>
    </sheetView>
  </sheetViews>
  <sheetFormatPr defaultColWidth="9.140625" defaultRowHeight="15"/>
  <cols>
    <col min="1" max="1" width="6.28125" style="28" customWidth="1"/>
    <col min="2" max="2" width="62.28125" style="28" customWidth="1"/>
    <col min="3" max="3" width="10.28125" style="28" customWidth="1"/>
    <col min="4" max="4" width="0.2890625" style="28" hidden="1" customWidth="1"/>
    <col min="5" max="5" width="11.28125" style="28" customWidth="1"/>
    <col min="6" max="7" width="9.140625" style="28" customWidth="1"/>
    <col min="8" max="8" width="28.00390625" style="28" customWidth="1"/>
    <col min="9" max="9" width="15.7109375" style="28" customWidth="1"/>
    <col min="10" max="10" width="13.8515625" style="28" customWidth="1"/>
    <col min="11" max="11" width="15.8515625" style="28" customWidth="1"/>
    <col min="12" max="12" width="13.57421875" style="28" customWidth="1"/>
    <col min="13" max="13" width="10.57421875" style="28" customWidth="1"/>
    <col min="14" max="14" width="16.7109375" style="28" customWidth="1"/>
    <col min="15" max="16384" width="9.140625" style="28" customWidth="1"/>
  </cols>
  <sheetData>
    <row r="1" spans="1:7" ht="15.75">
      <c r="A1" s="151" t="s">
        <v>83</v>
      </c>
      <c r="B1" s="151"/>
      <c r="C1" s="151"/>
      <c r="D1" s="151"/>
      <c r="E1" s="151"/>
      <c r="F1" s="151"/>
      <c r="G1" s="27"/>
    </row>
    <row r="2" spans="1:7" ht="15.75">
      <c r="A2" s="29"/>
      <c r="B2" s="29"/>
      <c r="C2" s="30"/>
      <c r="D2" s="31"/>
      <c r="E2" s="31"/>
      <c r="F2" s="31"/>
      <c r="G2" s="27"/>
    </row>
    <row r="3" spans="1:7" ht="15.75">
      <c r="A3" s="152" t="s">
        <v>94</v>
      </c>
      <c r="B3" s="152"/>
      <c r="C3" s="152"/>
      <c r="D3" s="152"/>
      <c r="E3" s="152"/>
      <c r="F3" s="152"/>
      <c r="G3" s="27"/>
    </row>
    <row r="4" spans="1:7" ht="15.75">
      <c r="A4" s="29"/>
      <c r="B4" s="29"/>
      <c r="C4" s="30"/>
      <c r="D4" s="31"/>
      <c r="E4" s="31"/>
      <c r="F4" s="31"/>
      <c r="G4" s="27"/>
    </row>
    <row r="5" spans="1:7" ht="15.75">
      <c r="A5" s="29"/>
      <c r="B5" s="29"/>
      <c r="C5" s="30"/>
      <c r="D5" s="31"/>
      <c r="E5" s="31"/>
      <c r="F5" s="31"/>
      <c r="G5" s="27"/>
    </row>
    <row r="6" spans="1:16" ht="15.75">
      <c r="A6" s="32" t="s">
        <v>59</v>
      </c>
      <c r="B6" s="32" t="s">
        <v>60</v>
      </c>
      <c r="C6" s="33" t="s">
        <v>95</v>
      </c>
      <c r="D6" s="33"/>
      <c r="E6" s="34" t="s">
        <v>96</v>
      </c>
      <c r="F6" s="34" t="s">
        <v>96</v>
      </c>
      <c r="G6" s="27"/>
      <c r="H6" s="35"/>
      <c r="I6" s="35"/>
      <c r="J6" s="35"/>
      <c r="K6" s="35"/>
      <c r="L6" s="35"/>
      <c r="M6" s="35"/>
      <c r="N6" s="35"/>
      <c r="O6" s="36"/>
      <c r="P6" s="36"/>
    </row>
    <row r="7" spans="1:16" ht="15.75">
      <c r="A7" s="37"/>
      <c r="B7" s="37"/>
      <c r="C7" s="37" t="s">
        <v>61</v>
      </c>
      <c r="D7" s="38"/>
      <c r="E7" s="39" t="s">
        <v>62</v>
      </c>
      <c r="F7" s="39" t="s">
        <v>63</v>
      </c>
      <c r="G7" s="27"/>
      <c r="H7" s="36"/>
      <c r="I7" s="36"/>
      <c r="J7" s="36"/>
      <c r="K7" s="36"/>
      <c r="L7" s="36"/>
      <c r="M7" s="36"/>
      <c r="N7" s="36"/>
      <c r="O7" s="36"/>
      <c r="P7" s="36"/>
    </row>
    <row r="8" spans="1:16" ht="15.75">
      <c r="A8" s="40" t="s">
        <v>64</v>
      </c>
      <c r="B8" s="40"/>
      <c r="C8" s="40" t="s">
        <v>65</v>
      </c>
      <c r="D8" s="41"/>
      <c r="E8" s="41" t="s">
        <v>66</v>
      </c>
      <c r="F8" s="41" t="s">
        <v>65</v>
      </c>
      <c r="G8" s="27"/>
      <c r="H8" s="36"/>
      <c r="I8" s="36"/>
      <c r="J8" s="36"/>
      <c r="K8" s="36"/>
      <c r="L8" s="36"/>
      <c r="M8" s="36"/>
      <c r="N8" s="36"/>
      <c r="O8" s="36"/>
      <c r="P8" s="36"/>
    </row>
    <row r="9" spans="1:16" ht="15.75">
      <c r="A9" s="42" t="s">
        <v>67</v>
      </c>
      <c r="B9" s="42" t="s">
        <v>68</v>
      </c>
      <c r="C9" s="43"/>
      <c r="D9" s="44"/>
      <c r="E9" s="44"/>
      <c r="F9" s="44"/>
      <c r="G9" s="27"/>
      <c r="H9" s="36"/>
      <c r="I9" s="36"/>
      <c r="J9" s="36"/>
      <c r="K9" s="36"/>
      <c r="L9" s="36"/>
      <c r="M9" s="36"/>
      <c r="N9" s="36"/>
      <c r="O9" s="36"/>
      <c r="P9" s="36"/>
    </row>
    <row r="10" spans="1:16" ht="15.75">
      <c r="A10" s="42" t="s">
        <v>69</v>
      </c>
      <c r="B10" s="42" t="s">
        <v>70</v>
      </c>
      <c r="C10" s="43"/>
      <c r="D10" s="44"/>
      <c r="E10" s="44"/>
      <c r="F10" s="44"/>
      <c r="G10" s="27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.75">
      <c r="A11" s="45"/>
      <c r="B11" s="46" t="s">
        <v>71</v>
      </c>
      <c r="C11" s="47">
        <v>48.5</v>
      </c>
      <c r="D11" s="47"/>
      <c r="E11" s="47"/>
      <c r="F11" s="48">
        <v>47.5</v>
      </c>
      <c r="G11" s="27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.75">
      <c r="A12" s="45"/>
      <c r="B12" s="46" t="s">
        <v>72</v>
      </c>
      <c r="C12" s="49">
        <v>19</v>
      </c>
      <c r="D12" s="50"/>
      <c r="E12" s="50"/>
      <c r="F12" s="50">
        <v>19</v>
      </c>
      <c r="G12" s="27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.75">
      <c r="A13" s="45"/>
      <c r="B13" s="46" t="s">
        <v>73</v>
      </c>
      <c r="C13" s="49">
        <v>6</v>
      </c>
      <c r="D13" s="50"/>
      <c r="E13" s="50"/>
      <c r="F13" s="50">
        <v>5</v>
      </c>
      <c r="G13" s="27"/>
      <c r="H13" s="35"/>
      <c r="I13" s="51"/>
      <c r="J13" s="51"/>
      <c r="K13" s="51"/>
      <c r="L13" s="51"/>
      <c r="M13" s="51"/>
      <c r="N13" s="51"/>
      <c r="O13" s="36"/>
      <c r="P13" s="36"/>
    </row>
    <row r="14" spans="1:7" ht="15.75">
      <c r="A14" s="45"/>
      <c r="B14" s="46" t="s">
        <v>74</v>
      </c>
      <c r="C14" s="49">
        <v>3</v>
      </c>
      <c r="D14" s="50"/>
      <c r="E14" s="50"/>
      <c r="F14" s="50">
        <v>3</v>
      </c>
      <c r="G14" s="27"/>
    </row>
    <row r="15" spans="1:7" ht="15.75">
      <c r="A15" s="45"/>
      <c r="B15" s="46" t="s">
        <v>75</v>
      </c>
      <c r="C15" s="49">
        <v>9</v>
      </c>
      <c r="D15" s="50"/>
      <c r="E15" s="50"/>
      <c r="F15" s="50">
        <v>9</v>
      </c>
      <c r="G15" s="27"/>
    </row>
    <row r="16" spans="1:7" ht="15.75">
      <c r="A16" s="45"/>
      <c r="B16" s="46" t="s">
        <v>76</v>
      </c>
      <c r="C16" s="49">
        <v>5.5</v>
      </c>
      <c r="D16" s="50"/>
      <c r="E16" s="50"/>
      <c r="F16" s="50">
        <v>5.5</v>
      </c>
      <c r="G16" s="27"/>
    </row>
    <row r="17" spans="1:7" ht="15.75">
      <c r="A17" s="45"/>
      <c r="B17" s="46" t="s">
        <v>77</v>
      </c>
      <c r="C17" s="49">
        <v>6</v>
      </c>
      <c r="D17" s="50"/>
      <c r="E17" s="50"/>
      <c r="F17" s="50">
        <v>6</v>
      </c>
      <c r="G17" s="27"/>
    </row>
    <row r="18" spans="1:7" ht="16.5" thickBot="1">
      <c r="A18" s="45"/>
      <c r="B18" s="46"/>
      <c r="C18" s="47"/>
      <c r="D18" s="47"/>
      <c r="E18" s="47"/>
      <c r="F18" s="47"/>
      <c r="G18" s="27"/>
    </row>
    <row r="19" spans="1:7" ht="8.25" customHeight="1" hidden="1" thickBot="1">
      <c r="A19" s="45"/>
      <c r="B19" s="46"/>
      <c r="C19" s="49"/>
      <c r="D19" s="50"/>
      <c r="E19" s="50"/>
      <c r="F19" s="50"/>
      <c r="G19" s="27"/>
    </row>
    <row r="20" spans="1:7" ht="16.5" hidden="1" thickBot="1">
      <c r="A20" s="45"/>
      <c r="B20" s="46"/>
      <c r="C20" s="49"/>
      <c r="D20" s="50"/>
      <c r="E20" s="50"/>
      <c r="F20" s="50"/>
      <c r="G20" s="27"/>
    </row>
    <row r="21" spans="1:7" ht="16.5" hidden="1" thickBot="1">
      <c r="A21" s="45"/>
      <c r="B21" s="46"/>
      <c r="C21" s="49"/>
      <c r="D21" s="50"/>
      <c r="E21" s="50"/>
      <c r="F21" s="50"/>
      <c r="G21" s="27"/>
    </row>
    <row r="22" spans="1:7" ht="16.5" hidden="1" thickBot="1">
      <c r="A22" s="45"/>
      <c r="B22" s="46"/>
      <c r="C22" s="49"/>
      <c r="D22" s="50"/>
      <c r="E22" s="50"/>
      <c r="F22" s="50"/>
      <c r="G22" s="27"/>
    </row>
    <row r="23" spans="1:7" ht="16.5" hidden="1" thickBot="1">
      <c r="A23" s="45"/>
      <c r="B23" s="46"/>
      <c r="C23" s="49"/>
      <c r="D23" s="50"/>
      <c r="E23" s="50"/>
      <c r="F23" s="50"/>
      <c r="G23" s="27"/>
    </row>
    <row r="24" spans="1:7" ht="16.5" hidden="1" thickBot="1">
      <c r="A24" s="45"/>
      <c r="B24" s="46"/>
      <c r="C24" s="49"/>
      <c r="D24" s="34"/>
      <c r="E24" s="50"/>
      <c r="F24" s="50"/>
      <c r="G24" s="27"/>
    </row>
    <row r="25" spans="1:7" ht="16.5" hidden="1" thickBot="1">
      <c r="A25" s="45"/>
      <c r="B25" s="46"/>
      <c r="C25" s="47"/>
      <c r="D25" s="52"/>
      <c r="E25" s="53"/>
      <c r="F25" s="53"/>
      <c r="G25" s="27"/>
    </row>
    <row r="26" spans="1:7" ht="16.5" hidden="1" thickBot="1">
      <c r="A26" s="45"/>
      <c r="B26" s="46"/>
      <c r="C26" s="47"/>
      <c r="D26" s="47"/>
      <c r="E26" s="47"/>
      <c r="F26" s="48"/>
      <c r="G26" s="27"/>
    </row>
    <row r="27" spans="1:7" ht="16.5" hidden="1" thickBot="1">
      <c r="A27" s="45"/>
      <c r="B27" s="46"/>
      <c r="C27" s="47"/>
      <c r="D27" s="34"/>
      <c r="E27" s="53"/>
      <c r="F27" s="50"/>
      <c r="G27" s="27"/>
    </row>
    <row r="28" spans="1:7" ht="16.5" hidden="1" thickBot="1">
      <c r="A28" s="45"/>
      <c r="B28" s="46"/>
      <c r="C28" s="47"/>
      <c r="D28" s="34"/>
      <c r="E28" s="53"/>
      <c r="F28" s="50"/>
      <c r="G28" s="27"/>
    </row>
    <row r="29" spans="1:7" ht="1.5" customHeight="1" hidden="1" thickBot="1">
      <c r="A29" s="45"/>
      <c r="B29" s="46"/>
      <c r="C29" s="49"/>
      <c r="D29" s="34"/>
      <c r="E29" s="50"/>
      <c r="F29" s="50"/>
      <c r="G29" s="27"/>
    </row>
    <row r="30" spans="1:7" ht="16.5" hidden="1" thickBot="1">
      <c r="A30" s="45"/>
      <c r="B30" s="46"/>
      <c r="C30" s="47"/>
      <c r="D30" s="52"/>
      <c r="E30" s="54"/>
      <c r="F30" s="54"/>
      <c r="G30" s="27"/>
    </row>
    <row r="31" spans="1:7" ht="16.5" thickBot="1">
      <c r="A31" s="55" t="s">
        <v>78</v>
      </c>
      <c r="B31" s="55"/>
      <c r="C31" s="150">
        <f>SUM(C12:C30)</f>
        <v>48.5</v>
      </c>
      <c r="D31" s="56">
        <f>SUM(D26,D25,D18,D11)</f>
        <v>0</v>
      </c>
      <c r="E31" s="56">
        <v>48</v>
      </c>
      <c r="F31" s="57">
        <f>SUM(F12:F30)</f>
        <v>47.5</v>
      </c>
      <c r="G31" s="27"/>
    </row>
    <row r="32" spans="1:7" ht="15.75">
      <c r="A32" s="58"/>
      <c r="B32" s="58"/>
      <c r="C32" s="59"/>
      <c r="D32" s="59"/>
      <c r="E32" s="59"/>
      <c r="F32" s="60"/>
      <c r="G32" s="27"/>
    </row>
    <row r="33" spans="1:7" ht="15.75">
      <c r="A33" s="61" t="s">
        <v>79</v>
      </c>
      <c r="B33" s="62"/>
      <c r="C33" s="63"/>
      <c r="D33" s="63"/>
      <c r="E33" s="63"/>
      <c r="F33" s="64"/>
      <c r="G33" s="27"/>
    </row>
    <row r="34" spans="1:7" ht="15.75">
      <c r="A34" s="42"/>
      <c r="B34" s="42"/>
      <c r="C34" s="65">
        <f>SUM(C31:C33)</f>
        <v>48.5</v>
      </c>
      <c r="D34" s="66"/>
      <c r="E34" s="44"/>
      <c r="F34" s="44">
        <f>SUM(F31:F33)</f>
        <v>47.5</v>
      </c>
      <c r="G34" s="27"/>
    </row>
    <row r="35" spans="1:7" ht="18.75" customHeight="1">
      <c r="A35" s="67"/>
      <c r="B35" s="68"/>
      <c r="C35" s="69"/>
      <c r="D35" s="70"/>
      <c r="E35" s="71"/>
      <c r="F35" s="72"/>
      <c r="G35" s="27"/>
    </row>
    <row r="36" spans="1:7" ht="0.75" customHeight="1" hidden="1">
      <c r="A36" s="67"/>
      <c r="B36" s="68"/>
      <c r="C36" s="73"/>
      <c r="D36" s="70"/>
      <c r="E36" s="72"/>
      <c r="F36" s="72"/>
      <c r="G36" s="27"/>
    </row>
    <row r="37" spans="1:7" ht="16.5" customHeight="1">
      <c r="A37" s="67"/>
      <c r="B37" s="68"/>
      <c r="C37" s="73"/>
      <c r="D37" s="70"/>
      <c r="E37" s="72"/>
      <c r="F37" s="72"/>
      <c r="G37" s="27"/>
    </row>
    <row r="38" spans="1:7" ht="18" customHeight="1">
      <c r="A38" s="67"/>
      <c r="B38" s="68"/>
      <c r="C38" s="73"/>
      <c r="D38" s="70"/>
      <c r="E38" s="72"/>
      <c r="F38" s="72"/>
      <c r="G38" s="27"/>
    </row>
    <row r="39" spans="1:7" ht="19.5" customHeight="1">
      <c r="A39" s="67"/>
      <c r="B39" s="68"/>
      <c r="C39" s="73"/>
      <c r="D39" s="70"/>
      <c r="E39" s="72"/>
      <c r="F39" s="72"/>
      <c r="G39" s="27"/>
    </row>
    <row r="40" spans="1:7" ht="0.75" customHeight="1" hidden="1">
      <c r="A40" s="67"/>
      <c r="B40" s="68"/>
      <c r="C40" s="73"/>
      <c r="D40" s="70"/>
      <c r="E40" s="72"/>
      <c r="F40" s="72"/>
      <c r="G40" s="27"/>
    </row>
    <row r="41" spans="1:7" ht="0.75" customHeight="1" hidden="1">
      <c r="A41" s="67"/>
      <c r="B41" s="68"/>
      <c r="C41" s="73"/>
      <c r="D41" s="70"/>
      <c r="E41" s="72"/>
      <c r="F41" s="72"/>
      <c r="G41" s="27"/>
    </row>
    <row r="42" spans="1:7" ht="0.75" customHeight="1" hidden="1">
      <c r="A42" s="67"/>
      <c r="B42" s="68"/>
      <c r="C42" s="73"/>
      <c r="D42" s="70"/>
      <c r="E42" s="72"/>
      <c r="F42" s="72"/>
      <c r="G42" s="27"/>
    </row>
    <row r="43" spans="1:7" ht="18" customHeight="1">
      <c r="A43" s="67"/>
      <c r="B43" s="68"/>
      <c r="C43" s="73"/>
      <c r="D43" s="70"/>
      <c r="E43" s="72"/>
      <c r="F43" s="72"/>
      <c r="G43" s="27"/>
    </row>
    <row r="44" spans="1:7" ht="16.5" customHeight="1">
      <c r="A44" s="67"/>
      <c r="B44" s="68"/>
      <c r="C44" s="73"/>
      <c r="D44" s="70"/>
      <c r="E44" s="72"/>
      <c r="F44" s="72"/>
      <c r="G44" s="27"/>
    </row>
    <row r="45" spans="1:7" ht="19.5" customHeight="1">
      <c r="A45" s="67"/>
      <c r="B45" s="68"/>
      <c r="C45" s="73"/>
      <c r="D45" s="70"/>
      <c r="E45" s="72"/>
      <c r="F45" s="72"/>
      <c r="G45" s="27"/>
    </row>
    <row r="46" spans="1:7" ht="15.75">
      <c r="A46" s="67"/>
      <c r="B46" s="68"/>
      <c r="C46" s="69"/>
      <c r="D46" s="70"/>
      <c r="E46" s="71"/>
      <c r="F46" s="72"/>
      <c r="G46" s="27"/>
    </row>
    <row r="47" spans="1:7" ht="15.75">
      <c r="A47" s="67"/>
      <c r="B47" s="68"/>
      <c r="C47" s="69"/>
      <c r="D47" s="74"/>
      <c r="E47" s="74"/>
      <c r="F47" s="74"/>
      <c r="G47" s="27"/>
    </row>
    <row r="48" spans="1:7" ht="15.75">
      <c r="A48" s="67"/>
      <c r="B48" s="67"/>
      <c r="C48" s="75"/>
      <c r="D48" s="72"/>
      <c r="E48" s="72"/>
      <c r="F48" s="72"/>
      <c r="G48" s="27"/>
    </row>
    <row r="49" spans="1:7" ht="15.75">
      <c r="A49" s="76"/>
      <c r="B49" s="68"/>
      <c r="C49" s="75"/>
      <c r="D49" s="72"/>
      <c r="E49" s="72"/>
      <c r="F49" s="72"/>
      <c r="G49" s="27"/>
    </row>
    <row r="50" spans="1:7" ht="15.75" hidden="1">
      <c r="A50" s="76"/>
      <c r="B50" s="68"/>
      <c r="C50" s="75"/>
      <c r="D50" s="72"/>
      <c r="E50" s="72"/>
      <c r="F50" s="72"/>
      <c r="G50" s="27"/>
    </row>
    <row r="51" spans="1:7" ht="15.75">
      <c r="A51" s="76"/>
      <c r="B51" s="68"/>
      <c r="C51" s="75"/>
      <c r="D51" s="72"/>
      <c r="E51" s="72"/>
      <c r="F51" s="72"/>
      <c r="G51" s="27"/>
    </row>
    <row r="52" spans="1:7" ht="15.75">
      <c r="A52" s="76"/>
      <c r="B52" s="68"/>
      <c r="C52" s="75"/>
      <c r="D52" s="72"/>
      <c r="E52" s="72"/>
      <c r="F52" s="72"/>
      <c r="G52" s="27"/>
    </row>
    <row r="53" spans="1:7" ht="15.75">
      <c r="A53" s="76"/>
      <c r="B53" s="68"/>
      <c r="C53" s="75"/>
      <c r="D53" s="72"/>
      <c r="E53" s="72"/>
      <c r="F53" s="72"/>
      <c r="G53" s="27"/>
    </row>
    <row r="54" spans="1:7" ht="15.75">
      <c r="A54" s="76"/>
      <c r="B54" s="68"/>
      <c r="C54" s="73"/>
      <c r="D54" s="72"/>
      <c r="E54" s="72"/>
      <c r="F54" s="72"/>
      <c r="G54" s="27"/>
    </row>
    <row r="55" spans="1:7" ht="15.75">
      <c r="A55" s="76"/>
      <c r="B55" s="68"/>
      <c r="C55" s="73"/>
      <c r="D55" s="72"/>
      <c r="E55" s="72"/>
      <c r="F55" s="72"/>
      <c r="G55" s="27"/>
    </row>
    <row r="56" spans="1:7" ht="0.75" customHeight="1">
      <c r="A56" s="76"/>
      <c r="B56" s="68"/>
      <c r="C56" s="73"/>
      <c r="D56" s="72"/>
      <c r="E56" s="72"/>
      <c r="F56" s="72"/>
      <c r="G56" s="27"/>
    </row>
    <row r="57" spans="1:7" ht="15.75">
      <c r="A57" s="76"/>
      <c r="B57" s="68"/>
      <c r="C57" s="77"/>
      <c r="D57" s="72"/>
      <c r="E57" s="71"/>
      <c r="F57" s="72"/>
      <c r="G57" s="27"/>
    </row>
    <row r="58" spans="1:7" ht="15.75" hidden="1">
      <c r="A58" s="76"/>
      <c r="B58" s="68"/>
      <c r="C58" s="75"/>
      <c r="D58" s="72"/>
      <c r="E58" s="72"/>
      <c r="F58" s="72"/>
      <c r="G58" s="27"/>
    </row>
    <row r="59" spans="1:7" ht="15.75" hidden="1">
      <c r="A59" s="76"/>
      <c r="B59" s="68"/>
      <c r="C59" s="75"/>
      <c r="D59" s="72"/>
      <c r="E59" s="72"/>
      <c r="F59" s="72"/>
      <c r="G59" s="27"/>
    </row>
    <row r="60" spans="1:7" ht="15.75">
      <c r="A60" s="76"/>
      <c r="B60" s="68"/>
      <c r="C60" s="77"/>
      <c r="D60" s="72"/>
      <c r="E60" s="71"/>
      <c r="F60" s="72"/>
      <c r="G60" s="27"/>
    </row>
    <row r="61" spans="1:7" ht="15.75">
      <c r="A61" s="76"/>
      <c r="B61" s="68"/>
      <c r="C61" s="77"/>
      <c r="D61" s="72"/>
      <c r="E61" s="71"/>
      <c r="F61" s="72"/>
      <c r="G61" s="27"/>
    </row>
    <row r="62" spans="1:7" ht="0.75" customHeight="1">
      <c r="A62" s="76"/>
      <c r="B62" s="68"/>
      <c r="C62" s="75"/>
      <c r="D62" s="72"/>
      <c r="E62" s="72"/>
      <c r="F62" s="72"/>
      <c r="G62" s="27"/>
    </row>
    <row r="63" spans="1:7" ht="15.75">
      <c r="A63" s="67"/>
      <c r="B63" s="67"/>
      <c r="C63" s="77"/>
      <c r="D63" s="72"/>
      <c r="E63" s="71"/>
      <c r="F63" s="71"/>
      <c r="G63" s="27"/>
    </row>
    <row r="64" spans="1:7" ht="15.75">
      <c r="A64" s="67"/>
      <c r="B64" s="67"/>
      <c r="C64" s="78"/>
      <c r="D64" s="78"/>
      <c r="E64" s="78"/>
      <c r="F64" s="79"/>
      <c r="G64" s="27"/>
    </row>
    <row r="65" spans="1:7" ht="15.75">
      <c r="A65" s="67"/>
      <c r="B65" s="67"/>
      <c r="C65" s="79"/>
      <c r="D65" s="79"/>
      <c r="E65" s="79"/>
      <c r="F65" s="79"/>
      <c r="G65" s="27"/>
    </row>
    <row r="66" spans="1:7" ht="15.75">
      <c r="A66" s="76"/>
      <c r="B66" s="68"/>
      <c r="C66" s="80"/>
      <c r="D66" s="80"/>
      <c r="E66" s="80"/>
      <c r="F66" s="80"/>
      <c r="G66" s="27"/>
    </row>
    <row r="67" spans="1:7" ht="15.75">
      <c r="A67" s="76"/>
      <c r="B67" s="68"/>
      <c r="C67" s="80"/>
      <c r="D67" s="79"/>
      <c r="E67" s="80"/>
      <c r="F67" s="80"/>
      <c r="G67" s="27"/>
    </row>
    <row r="68" spans="1:7" ht="15.75">
      <c r="A68" s="67"/>
      <c r="B68" s="68"/>
      <c r="C68" s="80"/>
      <c r="D68" s="79"/>
      <c r="E68" s="80"/>
      <c r="F68" s="80"/>
      <c r="G68" s="27"/>
    </row>
    <row r="69" spans="1:7" ht="15.75">
      <c r="A69" s="153"/>
      <c r="B69" s="153"/>
      <c r="C69" s="81"/>
      <c r="D69" s="81"/>
      <c r="E69" s="81"/>
      <c r="F69" s="81"/>
      <c r="G69" s="27"/>
    </row>
    <row r="70" spans="1:7" ht="15.75">
      <c r="A70" s="82"/>
      <c r="B70" s="82"/>
      <c r="C70" s="81"/>
      <c r="D70" s="81"/>
      <c r="E70" s="81"/>
      <c r="F70" s="81"/>
      <c r="G70" s="27"/>
    </row>
    <row r="71" spans="1:7" ht="15.75">
      <c r="A71" s="82"/>
      <c r="B71" s="82"/>
      <c r="C71" s="83"/>
      <c r="D71" s="83"/>
      <c r="E71" s="81"/>
      <c r="F71" s="81"/>
      <c r="G71" s="27"/>
    </row>
    <row r="72" spans="1:7" ht="15.75">
      <c r="A72" s="27"/>
      <c r="B72" s="27"/>
      <c r="C72" s="31"/>
      <c r="D72" s="31"/>
      <c r="E72" s="31"/>
      <c r="F72" s="31"/>
      <c r="G72" s="27"/>
    </row>
    <row r="73" spans="1:7" ht="15.75">
      <c r="A73" s="27"/>
      <c r="B73" s="84"/>
      <c r="C73" s="31"/>
      <c r="D73" s="31"/>
      <c r="E73" s="31"/>
      <c r="F73" s="31"/>
      <c r="G73" s="27"/>
    </row>
    <row r="74" spans="1:7" ht="15.75">
      <c r="A74" s="27"/>
      <c r="B74" s="27"/>
      <c r="C74" s="31"/>
      <c r="D74" s="31"/>
      <c r="E74" s="31"/>
      <c r="F74" s="31"/>
      <c r="G74" s="27"/>
    </row>
    <row r="75" spans="1:7" ht="15.75">
      <c r="A75" s="27"/>
      <c r="B75" s="27"/>
      <c r="C75" s="31"/>
      <c r="D75" s="31"/>
      <c r="E75" s="31"/>
      <c r="F75" s="31"/>
      <c r="G75" s="27"/>
    </row>
    <row r="76" spans="1:7" ht="15.75">
      <c r="A76" s="27"/>
      <c r="B76" s="84"/>
      <c r="C76" s="31"/>
      <c r="D76" s="31"/>
      <c r="E76" s="31"/>
      <c r="F76" s="31"/>
      <c r="G76" s="27"/>
    </row>
    <row r="77" spans="1:7" ht="15.75">
      <c r="A77" s="27"/>
      <c r="B77" s="27"/>
      <c r="C77" s="31"/>
      <c r="D77" s="31"/>
      <c r="E77" s="31"/>
      <c r="F77" s="31"/>
      <c r="G77" s="27"/>
    </row>
    <row r="78" spans="1:7" ht="15.75">
      <c r="A78" s="27"/>
      <c r="B78" s="27"/>
      <c r="C78" s="31"/>
      <c r="D78" s="31"/>
      <c r="E78" s="31"/>
      <c r="F78" s="31"/>
      <c r="G78" s="27"/>
    </row>
    <row r="79" spans="1:7" ht="15.75">
      <c r="A79" s="27"/>
      <c r="B79" s="27"/>
      <c r="C79" s="31"/>
      <c r="D79" s="31"/>
      <c r="E79" s="31"/>
      <c r="F79" s="31"/>
      <c r="G79" s="27"/>
    </row>
    <row r="80" spans="1:7" ht="15.75">
      <c r="A80" s="27"/>
      <c r="B80" s="27"/>
      <c r="C80" s="31"/>
      <c r="D80" s="31"/>
      <c r="E80" s="31"/>
      <c r="F80" s="31"/>
      <c r="G80" s="27"/>
    </row>
    <row r="81" spans="1:7" ht="15.75">
      <c r="A81" s="27"/>
      <c r="B81" s="27"/>
      <c r="C81" s="31"/>
      <c r="D81" s="31"/>
      <c r="E81" s="31"/>
      <c r="F81" s="31"/>
      <c r="G81" s="27"/>
    </row>
    <row r="82" spans="1:7" ht="15.75">
      <c r="A82" s="27"/>
      <c r="B82" s="27"/>
      <c r="C82" s="31"/>
      <c r="D82" s="31"/>
      <c r="E82" s="31"/>
      <c r="F82" s="31"/>
      <c r="G82" s="27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6.421875" style="0" customWidth="1"/>
    <col min="2" max="2" width="0.13671875" style="0" customWidth="1"/>
    <col min="3" max="3" width="13.8515625" style="0" hidden="1" customWidth="1"/>
    <col min="4" max="4" width="12.8515625" style="0" hidden="1" customWidth="1"/>
    <col min="5" max="5" width="14.57421875" style="0" hidden="1" customWidth="1"/>
    <col min="6" max="6" width="15.140625" style="0" customWidth="1"/>
    <col min="7" max="7" width="9.140625" style="0" hidden="1" customWidth="1"/>
    <col min="8" max="8" width="13.00390625" style="0" customWidth="1"/>
    <col min="9" max="9" width="13.140625" style="0" customWidth="1"/>
  </cols>
  <sheetData>
    <row r="1" spans="1:9" ht="18.75">
      <c r="A1" s="1" t="s">
        <v>91</v>
      </c>
      <c r="I1" t="s">
        <v>189</v>
      </c>
    </row>
    <row r="2" spans="1:9" ht="15.75">
      <c r="A2" s="2" t="s">
        <v>0</v>
      </c>
      <c r="B2" s="13"/>
      <c r="C2" s="13"/>
      <c r="D2" s="13"/>
      <c r="E2" s="13"/>
      <c r="F2" s="13" t="s">
        <v>187</v>
      </c>
      <c r="G2" s="13"/>
      <c r="H2" s="13" t="s">
        <v>6</v>
      </c>
      <c r="I2" s="11" t="s">
        <v>7</v>
      </c>
    </row>
    <row r="3" spans="1:9" ht="15.75">
      <c r="A3" s="2" t="s">
        <v>8</v>
      </c>
      <c r="B3" s="4"/>
      <c r="C3" s="4"/>
      <c r="D3" s="4"/>
      <c r="E3" s="4"/>
      <c r="F3" s="4">
        <v>212</v>
      </c>
      <c r="G3" s="4"/>
      <c r="H3" s="4">
        <v>7122</v>
      </c>
      <c r="I3" s="4">
        <f>SUM(B3:H3)</f>
        <v>7334</v>
      </c>
    </row>
    <row r="4" spans="1:9" ht="15.75">
      <c r="A4" s="2" t="s">
        <v>9</v>
      </c>
      <c r="B4" s="4"/>
      <c r="C4" s="4"/>
      <c r="D4" s="4"/>
      <c r="E4" s="4"/>
      <c r="F4" s="4">
        <v>1136</v>
      </c>
      <c r="G4" s="4"/>
      <c r="H4" s="4">
        <v>38254</v>
      </c>
      <c r="I4" s="4">
        <f>SUM(B4:H4)</f>
        <v>39390</v>
      </c>
    </row>
    <row r="5" spans="1:9" ht="15.75">
      <c r="A5" s="2" t="s">
        <v>55</v>
      </c>
      <c r="B5" s="4"/>
      <c r="C5" s="4"/>
      <c r="D5" s="4"/>
      <c r="E5" s="4"/>
      <c r="F5" s="4">
        <v>405</v>
      </c>
      <c r="G5" s="4"/>
      <c r="H5" s="4">
        <v>13644</v>
      </c>
      <c r="I5" s="4">
        <f>SUM(B5:H5)</f>
        <v>14049</v>
      </c>
    </row>
    <row r="6" spans="1:9" ht="15.75">
      <c r="A6" s="2" t="s">
        <v>88</v>
      </c>
      <c r="B6" s="4"/>
      <c r="C6" s="4"/>
      <c r="D6" s="4"/>
      <c r="E6" s="4"/>
      <c r="F6" s="4"/>
      <c r="G6" s="4"/>
      <c r="H6" s="4"/>
      <c r="I6" s="4">
        <f>SUM(B6:H6)</f>
        <v>0</v>
      </c>
    </row>
    <row r="7" spans="1:9" ht="15.75">
      <c r="A7" s="2" t="s">
        <v>90</v>
      </c>
      <c r="B7" s="4"/>
      <c r="C7" s="4"/>
      <c r="D7" s="4"/>
      <c r="E7" s="4"/>
      <c r="F7" s="4">
        <v>22</v>
      </c>
      <c r="G7" s="4"/>
      <c r="H7" s="4">
        <v>737</v>
      </c>
      <c r="I7" s="4">
        <f>SUM(B7:H7)</f>
        <v>759</v>
      </c>
    </row>
    <row r="8" spans="1:9" ht="15.75">
      <c r="A8" s="3" t="s">
        <v>7</v>
      </c>
      <c r="B8" s="5"/>
      <c r="C8" s="5"/>
      <c r="D8" s="5"/>
      <c r="E8" s="5"/>
      <c r="F8" s="5">
        <f>SUM(F3:F5)</f>
        <v>1753</v>
      </c>
      <c r="G8" s="5"/>
      <c r="H8" s="5">
        <f>SUM(H3:H7)</f>
        <v>59757</v>
      </c>
      <c r="I8" s="5">
        <f>SUM(I3:I7)</f>
        <v>61532</v>
      </c>
    </row>
    <row r="9" spans="1:9" ht="15.75">
      <c r="A9" s="2" t="s">
        <v>10</v>
      </c>
      <c r="B9" s="4"/>
      <c r="C9" s="4"/>
      <c r="D9" s="4"/>
      <c r="E9" s="4"/>
      <c r="F9" s="4"/>
      <c r="G9" s="4"/>
      <c r="H9" s="4"/>
      <c r="I9" s="4"/>
    </row>
    <row r="10" spans="1:9" ht="15.75">
      <c r="A10" s="2" t="s">
        <v>11</v>
      </c>
      <c r="B10" s="4"/>
      <c r="C10" s="4"/>
      <c r="D10" s="4"/>
      <c r="E10" s="4"/>
      <c r="F10" s="4">
        <v>1284</v>
      </c>
      <c r="G10" s="4"/>
      <c r="H10" s="4">
        <v>43243</v>
      </c>
      <c r="I10" s="4">
        <f aca="true" t="shared" si="0" ref="I10:I16">SUM(B10:H10)</f>
        <v>44527</v>
      </c>
    </row>
    <row r="11" spans="1:9" ht="15.75">
      <c r="A11" s="2" t="s">
        <v>12</v>
      </c>
      <c r="B11" s="4"/>
      <c r="C11" s="4"/>
      <c r="D11" s="4"/>
      <c r="E11" s="4"/>
      <c r="F11" s="4">
        <v>347</v>
      </c>
      <c r="G11" s="4"/>
      <c r="H11" s="4">
        <v>11675</v>
      </c>
      <c r="I11" s="4">
        <f t="shared" si="0"/>
        <v>12022</v>
      </c>
    </row>
    <row r="12" spans="1:9" ht="15.75">
      <c r="A12" s="2" t="s">
        <v>87</v>
      </c>
      <c r="B12" s="4"/>
      <c r="C12" s="4"/>
      <c r="D12" s="4"/>
      <c r="E12" s="4"/>
      <c r="F12" s="4">
        <v>0</v>
      </c>
      <c r="G12" s="4"/>
      <c r="H12" s="4">
        <v>0</v>
      </c>
      <c r="I12" s="4">
        <f t="shared" si="0"/>
        <v>0</v>
      </c>
    </row>
    <row r="13" spans="1:9" ht="15.75">
      <c r="A13" s="2" t="s">
        <v>12</v>
      </c>
      <c r="B13" s="4"/>
      <c r="C13" s="4"/>
      <c r="D13" s="4"/>
      <c r="E13" s="4"/>
      <c r="F13" s="4">
        <v>0</v>
      </c>
      <c r="G13" s="4"/>
      <c r="H13" s="4">
        <v>0</v>
      </c>
      <c r="I13" s="4">
        <f t="shared" si="0"/>
        <v>0</v>
      </c>
    </row>
    <row r="14" spans="1:9" ht="15.75">
      <c r="A14" s="2" t="s">
        <v>36</v>
      </c>
      <c r="B14" s="4"/>
      <c r="C14" s="4"/>
      <c r="D14" s="4"/>
      <c r="E14" s="4"/>
      <c r="F14" s="4">
        <v>42</v>
      </c>
      <c r="G14" s="4"/>
      <c r="H14" s="4">
        <v>1492</v>
      </c>
      <c r="I14" s="4">
        <f t="shared" si="0"/>
        <v>1534</v>
      </c>
    </row>
    <row r="15" spans="1:9" ht="15.75">
      <c r="A15" s="2" t="s">
        <v>13</v>
      </c>
      <c r="B15" s="4"/>
      <c r="C15" s="4"/>
      <c r="D15" s="4"/>
      <c r="E15" s="4"/>
      <c r="F15" s="4">
        <v>270</v>
      </c>
      <c r="G15" s="4"/>
      <c r="H15" s="4">
        <v>9100</v>
      </c>
      <c r="I15" s="4">
        <f t="shared" si="0"/>
        <v>9370</v>
      </c>
    </row>
    <row r="16" spans="1:9" ht="15.75">
      <c r="A16" s="2" t="s">
        <v>56</v>
      </c>
      <c r="B16" s="4"/>
      <c r="C16" s="4"/>
      <c r="D16" s="4"/>
      <c r="E16" s="4"/>
      <c r="F16" s="4">
        <v>73</v>
      </c>
      <c r="G16" s="4"/>
      <c r="H16" s="4">
        <v>2452</v>
      </c>
      <c r="I16" s="4">
        <f t="shared" si="0"/>
        <v>2525</v>
      </c>
    </row>
    <row r="17" spans="1:9" ht="15.75">
      <c r="A17" s="2" t="s">
        <v>88</v>
      </c>
      <c r="B17" s="4"/>
      <c r="C17" s="4"/>
      <c r="D17" s="4"/>
      <c r="E17" s="4"/>
      <c r="F17" s="4"/>
      <c r="G17" s="4"/>
      <c r="H17" s="4"/>
      <c r="I17" s="4">
        <f>SUM(B17:H17)</f>
        <v>0</v>
      </c>
    </row>
    <row r="18" spans="1:9" ht="15.75">
      <c r="A18" s="2" t="s">
        <v>90</v>
      </c>
      <c r="B18" s="4"/>
      <c r="C18" s="4"/>
      <c r="D18" s="4"/>
      <c r="E18" s="4"/>
      <c r="F18" s="4">
        <v>22</v>
      </c>
      <c r="G18" s="4"/>
      <c r="H18" s="4">
        <v>737</v>
      </c>
      <c r="I18" s="4">
        <f>SUM(B18:H18)</f>
        <v>759</v>
      </c>
    </row>
    <row r="19" spans="1:9" ht="15.75">
      <c r="A19" s="2" t="s">
        <v>89</v>
      </c>
      <c r="B19" s="4"/>
      <c r="C19" s="4"/>
      <c r="D19" s="4"/>
      <c r="E19" s="4"/>
      <c r="F19" s="4"/>
      <c r="G19" s="4"/>
      <c r="H19" s="4">
        <v>500</v>
      </c>
      <c r="I19" s="4">
        <f>SUM(B19:H19)</f>
        <v>500</v>
      </c>
    </row>
    <row r="20" spans="1:9" ht="15.75">
      <c r="A20" s="3" t="s">
        <v>7</v>
      </c>
      <c r="B20" s="5"/>
      <c r="C20" s="5"/>
      <c r="D20" s="5"/>
      <c r="E20" s="5"/>
      <c r="F20" s="5">
        <f>SUM(F10:F16)</f>
        <v>2016</v>
      </c>
      <c r="G20" s="5"/>
      <c r="H20" s="5">
        <f>SUM(H10:H19)</f>
        <v>69199</v>
      </c>
      <c r="I20" s="5">
        <f>SUM(I10:I19)</f>
        <v>71237</v>
      </c>
    </row>
    <row r="21" spans="1:9" ht="15.75">
      <c r="A21" s="6" t="s">
        <v>37</v>
      </c>
      <c r="B21" s="5"/>
      <c r="C21" s="5"/>
      <c r="D21" s="5"/>
      <c r="E21" s="5"/>
      <c r="F21" s="5">
        <f>F8-F20</f>
        <v>-263</v>
      </c>
      <c r="G21" s="5">
        <f>G8-G20</f>
        <v>0</v>
      </c>
      <c r="H21" s="5">
        <f>H8-H20</f>
        <v>-9442</v>
      </c>
      <c r="I21" s="5">
        <f>I8-I20</f>
        <v>-9705</v>
      </c>
    </row>
    <row r="22" spans="1:9" ht="15">
      <c r="A22" s="7" t="s">
        <v>14</v>
      </c>
      <c r="B22" s="8"/>
      <c r="C22" s="8"/>
      <c r="D22" s="8"/>
      <c r="E22" s="8"/>
      <c r="F22" s="8">
        <f>F21/12</f>
        <v>-21.916666666666668</v>
      </c>
      <c r="G22" s="8">
        <f>G21/12</f>
        <v>0</v>
      </c>
      <c r="H22" s="8">
        <f>H21/12</f>
        <v>-786.8333333333334</v>
      </c>
      <c r="I22" s="8">
        <f>I21/12</f>
        <v>-808.75</v>
      </c>
    </row>
    <row r="23" spans="1:9" ht="15.75">
      <c r="A23" s="2"/>
      <c r="B23" s="4"/>
      <c r="C23" s="4"/>
      <c r="D23" s="4"/>
      <c r="E23" s="4"/>
      <c r="F23" s="4"/>
      <c r="G23" s="4"/>
      <c r="H23" s="4"/>
      <c r="I23" s="4"/>
    </row>
    <row r="25" spans="1:9" ht="18.75">
      <c r="A25" s="16"/>
      <c r="B25" s="9"/>
      <c r="C25" s="9"/>
      <c r="D25" s="9"/>
      <c r="E25" s="9"/>
      <c r="F25" s="9"/>
      <c r="G25" s="9"/>
      <c r="H25" s="9"/>
      <c r="I25" s="9"/>
    </row>
    <row r="26" spans="1:9" ht="15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5.75">
      <c r="A27" s="17"/>
      <c r="B27" s="20"/>
      <c r="C27" s="20"/>
      <c r="D27" s="20"/>
      <c r="E27" s="20"/>
      <c r="F27" s="20"/>
      <c r="G27" s="20"/>
      <c r="H27" s="20"/>
      <c r="I27" s="20"/>
    </row>
    <row r="28" spans="1:9" ht="15.75">
      <c r="A28" s="17"/>
      <c r="B28" s="20"/>
      <c r="C28" s="20"/>
      <c r="D28" s="20"/>
      <c r="E28" s="20"/>
      <c r="F28" s="20"/>
      <c r="G28" s="20"/>
      <c r="H28" s="20"/>
      <c r="I28" s="20"/>
    </row>
    <row r="29" spans="1:9" ht="15.75">
      <c r="A29" s="17"/>
      <c r="B29" s="20"/>
      <c r="C29" s="20"/>
      <c r="D29" s="20"/>
      <c r="E29" s="20"/>
      <c r="F29" s="20"/>
      <c r="G29" s="20"/>
      <c r="H29" s="20"/>
      <c r="I29" s="20"/>
    </row>
    <row r="30" spans="1:9" ht="15.75">
      <c r="A30" s="21"/>
      <c r="B30" s="22"/>
      <c r="C30" s="22"/>
      <c r="D30" s="22"/>
      <c r="E30" s="22"/>
      <c r="F30" s="22"/>
      <c r="G30" s="22"/>
      <c r="H30" s="22"/>
      <c r="I30" s="22"/>
    </row>
    <row r="31" spans="1:9" ht="15.75">
      <c r="A31" s="17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17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17"/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17"/>
      <c r="B34" s="20"/>
      <c r="C34" s="20"/>
      <c r="D34" s="20"/>
      <c r="E34" s="20"/>
      <c r="F34" s="20"/>
      <c r="G34" s="20"/>
      <c r="H34" s="20"/>
      <c r="I34" s="20"/>
    </row>
    <row r="35" spans="1:9" ht="15.75">
      <c r="A35" s="17"/>
      <c r="B35" s="20"/>
      <c r="C35" s="20"/>
      <c r="D35" s="20"/>
      <c r="E35" s="20"/>
      <c r="F35" s="20"/>
      <c r="G35" s="20"/>
      <c r="H35" s="20"/>
      <c r="I35" s="20"/>
    </row>
    <row r="36" spans="1:9" ht="15.75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3"/>
      <c r="B37" s="22"/>
      <c r="C37" s="22"/>
      <c r="D37" s="22"/>
      <c r="E37" s="22"/>
      <c r="F37" s="22"/>
      <c r="G37" s="22"/>
      <c r="H37" s="22"/>
      <c r="I37" s="22"/>
    </row>
    <row r="38" spans="1:9" ht="15">
      <c r="A38" s="9"/>
      <c r="B38" s="10"/>
      <c r="C38" s="10"/>
      <c r="D38" s="10"/>
      <c r="E38" s="10"/>
      <c r="F38" s="10"/>
      <c r="G38" s="10"/>
      <c r="H38" s="10"/>
      <c r="I38" s="10"/>
    </row>
    <row r="39" spans="1:9" ht="15.75">
      <c r="A39" s="17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9"/>
      <c r="B40" s="9"/>
      <c r="C40" s="9"/>
      <c r="D40" s="9"/>
      <c r="E40" s="9"/>
      <c r="F40" s="9"/>
      <c r="G40" s="9"/>
      <c r="H40" s="9"/>
      <c r="I40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Penzugy CGR</cp:lastModifiedBy>
  <cp:lastPrinted>2015-02-10T07:14:20Z</cp:lastPrinted>
  <dcterms:created xsi:type="dcterms:W3CDTF">2013-01-16T14:21:12Z</dcterms:created>
  <dcterms:modified xsi:type="dcterms:W3CDTF">2015-02-11T12:16:12Z</dcterms:modified>
  <cp:category/>
  <cp:version/>
  <cp:contentType/>
  <cp:contentStatus/>
</cp:coreProperties>
</file>