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200" activeTab="1"/>
  </bookViews>
  <sheets>
    <sheet name="Óvoda" sheetId="1" r:id="rId1"/>
    <sheet name="kiadások" sheetId="2" r:id="rId2"/>
    <sheet name="bevételek" sheetId="3" r:id="rId3"/>
    <sheet name="Bérfelosztás" sheetId="4" r:id="rId4"/>
    <sheet name="Óvoda létszám" sheetId="5" r:id="rId5"/>
    <sheet name="önk.hj" sheetId="6" r:id="rId6"/>
    <sheet name="7 Kisszékely" sheetId="7" r:id="rId7"/>
  </sheets>
  <definedNames/>
  <calcPr fullCalcOnLoad="1"/>
</workbook>
</file>

<file path=xl/sharedStrings.xml><?xml version="1.0" encoding="utf-8"?>
<sst xmlns="http://schemas.openxmlformats.org/spreadsheetml/2006/main" count="188" uniqueCount="116">
  <si>
    <t>Bevételek</t>
  </si>
  <si>
    <t>Pincehely</t>
  </si>
  <si>
    <t>Tolnanémedi</t>
  </si>
  <si>
    <t>Pálfa</t>
  </si>
  <si>
    <t>Sárszentlőrinc</t>
  </si>
  <si>
    <t>Nagyszékely</t>
  </si>
  <si>
    <t>Simontornya</t>
  </si>
  <si>
    <t>összesen</t>
  </si>
  <si>
    <t>Óvoda működtetés</t>
  </si>
  <si>
    <t>Bértámogatás</t>
  </si>
  <si>
    <t>Kiadások</t>
  </si>
  <si>
    <t>személyi juttatások</t>
  </si>
  <si>
    <t>MAJ</t>
  </si>
  <si>
    <t>Dologi kiadás</t>
  </si>
  <si>
    <t>éves bér</t>
  </si>
  <si>
    <t>megnevezés</t>
  </si>
  <si>
    <t>irodaszer, nyomtatvány</t>
  </si>
  <si>
    <t>üzemanyag</t>
  </si>
  <si>
    <t>szakmai anyag</t>
  </si>
  <si>
    <t>kisértékű tárgyi eszköz</t>
  </si>
  <si>
    <t>anyag és árubeszerzés</t>
  </si>
  <si>
    <t>munkaruha</t>
  </si>
  <si>
    <t>távközlési díj</t>
  </si>
  <si>
    <t>gáz</t>
  </si>
  <si>
    <t>villamosenergia</t>
  </si>
  <si>
    <t>kiküldetés</t>
  </si>
  <si>
    <t>rehabilitációs hozzájárulás</t>
  </si>
  <si>
    <t>könyvbeszerzés</t>
  </si>
  <si>
    <t>folyóirat</t>
  </si>
  <si>
    <t>víz és csatornadíj</t>
  </si>
  <si>
    <t>karbantartás kisjavítás</t>
  </si>
  <si>
    <t>egyéb dologi kiadás</t>
  </si>
  <si>
    <t>áfa</t>
  </si>
  <si>
    <t>vásárolt közszolgáltatás</t>
  </si>
  <si>
    <t>bérleti díj</t>
  </si>
  <si>
    <t>Cafetéria</t>
  </si>
  <si>
    <t>Különbözet</t>
  </si>
  <si>
    <t>internet</t>
  </si>
  <si>
    <t>tüzelő vásárlás</t>
  </si>
  <si>
    <t xml:space="preserve">Nagyszékely </t>
  </si>
  <si>
    <t>óvoda működés 4hó</t>
  </si>
  <si>
    <t>bér támogatás 8 hó</t>
  </si>
  <si>
    <t>bér támogatás 4 hó</t>
  </si>
  <si>
    <t>segítő bértámogatás 4 hó</t>
  </si>
  <si>
    <t>segítő bértámogatás 8 hó</t>
  </si>
  <si>
    <t>étkezési hj</t>
  </si>
  <si>
    <t>gyereklétszám</t>
  </si>
  <si>
    <t>éves  ktg</t>
  </si>
  <si>
    <t>1 főre jutó ktg</t>
  </si>
  <si>
    <t>elismert pedagógus létszám: 25,2 fő</t>
  </si>
  <si>
    <t>elismert segítő  létszám: 17 fő</t>
  </si>
  <si>
    <t>segítő bértámogatás</t>
  </si>
  <si>
    <t>bér felosztás</t>
  </si>
  <si>
    <t>vásárolt termékek és szolg.</t>
  </si>
  <si>
    <t xml:space="preserve">Óvoda társulás 2014 </t>
  </si>
  <si>
    <t>KIADÁSOK 2014</t>
  </si>
  <si>
    <t>2014. évi bevételek</t>
  </si>
  <si>
    <t>Vezető óvonő  bér felosztása</t>
  </si>
  <si>
    <t>Sor-</t>
  </si>
  <si>
    <t>Intézmény</t>
  </si>
  <si>
    <t>nyitó</t>
  </si>
  <si>
    <t>átlag</t>
  </si>
  <si>
    <t>záró</t>
  </si>
  <si>
    <t>szám</t>
  </si>
  <si>
    <t>létszám</t>
  </si>
  <si>
    <t>létszámkeret</t>
  </si>
  <si>
    <t>I.</t>
  </si>
  <si>
    <t>Intézmények</t>
  </si>
  <si>
    <t>1)</t>
  </si>
  <si>
    <t>Vak Bottyán Óvoda</t>
  </si>
  <si>
    <t>Óvodai intézményegység</t>
  </si>
  <si>
    <t xml:space="preserve"> - Simontornya Tagóvoda</t>
  </si>
  <si>
    <t xml:space="preserve"> - Tolnanémedi Tagóvoda</t>
  </si>
  <si>
    <t xml:space="preserve"> - Nagyszékely Tagóvoda</t>
  </si>
  <si>
    <t xml:space="preserve"> - Pincehely Tagóvoda</t>
  </si>
  <si>
    <t xml:space="preserve"> - Pálfa Tagóvoda</t>
  </si>
  <si>
    <t xml:space="preserve"> - Sárszentlőrinc Tagóvoda</t>
  </si>
  <si>
    <t>Óvoda összesen:</t>
  </si>
  <si>
    <t>2)</t>
  </si>
  <si>
    <t>1 melléklet</t>
  </si>
  <si>
    <t>2 melléklet</t>
  </si>
  <si>
    <t>3 melléklet</t>
  </si>
  <si>
    <t>4 melléklet</t>
  </si>
  <si>
    <t>5 melléklet</t>
  </si>
  <si>
    <t>Vak Bottyán Óvoda létszámkerete 2014. év</t>
  </si>
  <si>
    <t>2014.I.1-ei</t>
  </si>
  <si>
    <t>2014.évi</t>
  </si>
  <si>
    <t>különbözet</t>
  </si>
  <si>
    <t>gyerek létszám 8 hó</t>
  </si>
  <si>
    <t>pótlólagos bértámogatás</t>
  </si>
  <si>
    <t>Támop támogatás</t>
  </si>
  <si>
    <t>beruházás</t>
  </si>
  <si>
    <t>egyéb szolgáltatás</t>
  </si>
  <si>
    <t xml:space="preserve"> 8 havi ktg</t>
  </si>
  <si>
    <t>4 havi ktg</t>
  </si>
  <si>
    <t>önkormányzati hozzájárulás</t>
  </si>
  <si>
    <t>havi fizetendő</t>
  </si>
  <si>
    <t>éves fizetendő</t>
  </si>
  <si>
    <t>befizetett hj.</t>
  </si>
  <si>
    <t>előző évi hátralék</t>
  </si>
  <si>
    <t>összes fizetendő</t>
  </si>
  <si>
    <t>6. melléklet</t>
  </si>
  <si>
    <t>önkormányzati hj.</t>
  </si>
  <si>
    <t>hiány/többlet</t>
  </si>
  <si>
    <t>pedagógus létszám 8 hó</t>
  </si>
  <si>
    <t>segítő létszám 8 hó</t>
  </si>
  <si>
    <t>pedagógus létszám 4 hó</t>
  </si>
  <si>
    <t>segítő létszám 4 hó</t>
  </si>
  <si>
    <t>bérkompenzáció</t>
  </si>
  <si>
    <t>7 melléklet</t>
  </si>
  <si>
    <t>Kisszékely</t>
  </si>
  <si>
    <t>Jubileumi jutalom</t>
  </si>
  <si>
    <t>Beruházás</t>
  </si>
  <si>
    <t>gyerek létszám 4 hó</t>
  </si>
  <si>
    <t>óvoda működés 8hó</t>
  </si>
  <si>
    <t>4 hó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</si>
</sst>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0"/>
    </font>
    <font>
      <b/>
      <i/>
      <sz val="12"/>
      <name val="Times New Roman"/>
      <family val="1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8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3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3" fontId="48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54" applyFont="1">
      <alignment/>
      <protection/>
    </xf>
    <xf numFmtId="0" fontId="2" fillId="0" borderId="0" xfId="54">
      <alignment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5" fillId="0" borderId="11" xfId="62" applyFont="1" applyBorder="1" applyAlignment="1">
      <alignment horizontal="center"/>
      <protection/>
    </xf>
    <xf numFmtId="0" fontId="5" fillId="0" borderId="11" xfId="62" applyFont="1" applyFill="1" applyBorder="1" applyAlignment="1">
      <alignment horizontal="center"/>
      <protection/>
    </xf>
    <xf numFmtId="0" fontId="5" fillId="0" borderId="11" xfId="54" applyFont="1" applyFill="1" applyBorder="1" applyAlignment="1">
      <alignment horizontal="center"/>
      <protection/>
    </xf>
    <xf numFmtId="0" fontId="7" fillId="0" borderId="0" xfId="54" applyFont="1" applyBorder="1">
      <alignment/>
      <protection/>
    </xf>
    <xf numFmtId="0" fontId="2" fillId="0" borderId="0" xfId="54" applyBorder="1">
      <alignment/>
      <protection/>
    </xf>
    <xf numFmtId="0" fontId="5" fillId="0" borderId="12" xfId="62" applyFont="1" applyBorder="1" applyAlignment="1">
      <alignment horizontal="center"/>
      <protection/>
    </xf>
    <xf numFmtId="0" fontId="5" fillId="0" borderId="12" xfId="62" applyFont="1" applyFill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5" fillId="0" borderId="13" xfId="62" applyFont="1" applyBorder="1" applyAlignment="1">
      <alignment horizontal="center"/>
      <protection/>
    </xf>
    <xf numFmtId="0" fontId="5" fillId="0" borderId="13" xfId="54" applyFont="1" applyBorder="1" applyAlignment="1">
      <alignment horizontal="center"/>
      <protection/>
    </xf>
    <xf numFmtId="0" fontId="6" fillId="0" borderId="10" xfId="62" applyFont="1" applyBorder="1">
      <alignment/>
      <protection/>
    </xf>
    <xf numFmtId="0" fontId="5" fillId="0" borderId="10" xfId="62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10" xfId="62" applyFont="1" applyBorder="1" applyAlignment="1">
      <alignment horizontal="right"/>
      <protection/>
    </xf>
    <xf numFmtId="0" fontId="5" fillId="0" borderId="10" xfId="62" applyFont="1" applyBorder="1">
      <alignment/>
      <protection/>
    </xf>
    <xf numFmtId="0" fontId="6" fillId="0" borderId="10" xfId="62" applyFont="1" applyFill="1" applyBorder="1" applyAlignment="1">
      <alignment horizontal="center"/>
      <protection/>
    </xf>
    <xf numFmtId="0" fontId="8" fillId="0" borderId="10" xfId="62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9" fillId="0" borderId="0" xfId="54" applyFont="1" applyBorder="1">
      <alignment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horizontal="center"/>
      <protection/>
    </xf>
    <xf numFmtId="0" fontId="8" fillId="0" borderId="10" xfId="54" applyFont="1" applyFill="1" applyBorder="1" applyAlignment="1">
      <alignment horizontal="center"/>
      <protection/>
    </xf>
    <xf numFmtId="0" fontId="6" fillId="0" borderId="14" xfId="62" applyFont="1" applyBorder="1">
      <alignment/>
      <protection/>
    </xf>
    <xf numFmtId="0" fontId="6" fillId="0" borderId="15" xfId="62" applyFont="1" applyFill="1" applyBorder="1" applyAlignment="1">
      <alignment horizontal="center"/>
      <protection/>
    </xf>
    <xf numFmtId="0" fontId="8" fillId="0" borderId="15" xfId="62" applyFont="1" applyFill="1" applyBorder="1" applyAlignment="1">
      <alignment horizontal="center"/>
      <protection/>
    </xf>
    <xf numFmtId="0" fontId="6" fillId="0" borderId="12" xfId="62" applyFont="1" applyBorder="1">
      <alignment/>
      <protection/>
    </xf>
    <xf numFmtId="0" fontId="6" fillId="0" borderId="12" xfId="62" applyFont="1" applyFill="1" applyBorder="1" applyAlignment="1">
      <alignment horizontal="center"/>
      <protection/>
    </xf>
    <xf numFmtId="0" fontId="8" fillId="0" borderId="12" xfId="62" applyFont="1" applyFill="1" applyBorder="1" applyAlignment="1">
      <alignment horizontal="center"/>
      <protection/>
    </xf>
    <xf numFmtId="0" fontId="6" fillId="0" borderId="13" xfId="62" applyFont="1" applyBorder="1">
      <alignment/>
      <protection/>
    </xf>
    <xf numFmtId="0" fontId="5" fillId="0" borderId="13" xfId="62" applyFont="1" applyBorder="1">
      <alignment/>
      <protection/>
    </xf>
    <xf numFmtId="0" fontId="6" fillId="0" borderId="13" xfId="62" applyFont="1" applyFill="1" applyBorder="1" applyAlignment="1">
      <alignment horizontal="center"/>
      <protection/>
    </xf>
    <xf numFmtId="0" fontId="8" fillId="0" borderId="13" xfId="62" applyFont="1" applyFill="1" applyBorder="1" applyAlignment="1">
      <alignment horizontal="center"/>
      <protection/>
    </xf>
    <xf numFmtId="0" fontId="6" fillId="33" borderId="10" xfId="62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center"/>
      <protection/>
    </xf>
    <xf numFmtId="0" fontId="6" fillId="0" borderId="0" xfId="62" applyFont="1" applyBorder="1">
      <alignment/>
      <protection/>
    </xf>
    <xf numFmtId="0" fontId="5" fillId="0" borderId="0" xfId="62" applyFont="1" applyBorder="1">
      <alignment/>
      <protection/>
    </xf>
    <xf numFmtId="0" fontId="6" fillId="33" borderId="0" xfId="62" applyFont="1" applyFill="1" applyBorder="1" applyAlignment="1">
      <alignment horizontal="center"/>
      <protection/>
    </xf>
    <xf numFmtId="0" fontId="5" fillId="33" borderId="0" xfId="54" applyFont="1" applyFill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5" fillId="33" borderId="0" xfId="62" applyFont="1" applyFill="1" applyBorder="1" applyAlignment="1">
      <alignment horizontal="center"/>
      <protection/>
    </xf>
    <xf numFmtId="0" fontId="6" fillId="33" borderId="0" xfId="54" applyFont="1" applyFill="1" applyBorder="1" applyAlignment="1">
      <alignment horizontal="center"/>
      <protection/>
    </xf>
    <xf numFmtId="0" fontId="5" fillId="0" borderId="0" xfId="62" applyFont="1" applyBorder="1" applyAlignment="1">
      <alignment horizontal="center"/>
      <protection/>
    </xf>
    <xf numFmtId="0" fontId="5" fillId="0" borderId="0" xfId="62" applyFont="1" applyBorder="1" applyAlignment="1">
      <alignment horizontal="right"/>
      <protection/>
    </xf>
    <xf numFmtId="0" fontId="6" fillId="0" borderId="0" xfId="62" applyFont="1" applyBorder="1" applyAlignment="1">
      <alignment horizontal="center"/>
      <protection/>
    </xf>
    <xf numFmtId="0" fontId="8" fillId="0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/>
      <protection/>
    </xf>
    <xf numFmtId="0" fontId="5" fillId="0" borderId="0" xfId="62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0" xfId="54" applyFont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0" fontId="5" fillId="0" borderId="0" xfId="54" applyFont="1" applyAlignment="1">
      <alignment horizontal="left"/>
      <protection/>
    </xf>
    <xf numFmtId="3" fontId="0" fillId="0" borderId="0" xfId="0" applyNumberFormat="1" applyAlignment="1">
      <alignment/>
    </xf>
    <xf numFmtId="0" fontId="4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62" applyFont="1" applyAlignment="1">
      <alignment horizontal="right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Fill="1" applyBorder="1" applyAlignment="1">
      <alignment horizontal="left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3 2" xfId="57"/>
    <cellStyle name="Normál 4" xfId="58"/>
    <cellStyle name="Normál 4 2" xfId="59"/>
    <cellStyle name="Normál 5" xfId="60"/>
    <cellStyle name="Normal_KARSZJ3" xfId="61"/>
    <cellStyle name="Normál_Munka1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6.421875" style="0" customWidth="1"/>
    <col min="2" max="2" width="13.57421875" style="0" customWidth="1"/>
    <col min="3" max="3" width="13.8515625" style="0" customWidth="1"/>
    <col min="4" max="4" width="12.8515625" style="0" customWidth="1"/>
    <col min="5" max="5" width="14.57421875" style="0" customWidth="1"/>
    <col min="6" max="6" width="15.140625" style="0" customWidth="1"/>
    <col min="7" max="7" width="9.140625" style="0" hidden="1" customWidth="1"/>
    <col min="8" max="8" width="13.00390625" style="0" customWidth="1"/>
    <col min="9" max="9" width="13.140625" style="0" customWidth="1"/>
  </cols>
  <sheetData>
    <row r="1" spans="1:9" ht="18.75">
      <c r="A1" s="1" t="s">
        <v>54</v>
      </c>
      <c r="I1" t="s">
        <v>79</v>
      </c>
    </row>
    <row r="2" spans="1:9" ht="15.75">
      <c r="A2" s="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/>
      <c r="H2" s="12" t="s">
        <v>6</v>
      </c>
      <c r="I2" s="10" t="s">
        <v>7</v>
      </c>
    </row>
    <row r="3" spans="1:9" ht="15.75">
      <c r="A3" s="2" t="s">
        <v>8</v>
      </c>
      <c r="B3" s="4">
        <v>3246</v>
      </c>
      <c r="C3" s="4">
        <v>1350</v>
      </c>
      <c r="D3" s="4">
        <v>2112</v>
      </c>
      <c r="E3" s="4">
        <v>2229</v>
      </c>
      <c r="F3" s="4">
        <v>941</v>
      </c>
      <c r="G3" s="4"/>
      <c r="H3" s="4">
        <v>6231</v>
      </c>
      <c r="I3" s="4">
        <f aca="true" t="shared" si="0" ref="I3:I8">SUM(B3:H3)</f>
        <v>16109</v>
      </c>
    </row>
    <row r="4" spans="1:9" ht="15.75">
      <c r="A4" s="2" t="s">
        <v>9</v>
      </c>
      <c r="B4" s="4">
        <v>21969</v>
      </c>
      <c r="C4" s="4">
        <v>7326</v>
      </c>
      <c r="D4" s="4">
        <v>14653</v>
      </c>
      <c r="E4" s="4">
        <v>14653</v>
      </c>
      <c r="F4" s="4">
        <v>7326</v>
      </c>
      <c r="G4" s="4"/>
      <c r="H4" s="4">
        <v>36646</v>
      </c>
      <c r="I4" s="4">
        <f t="shared" si="0"/>
        <v>102573</v>
      </c>
    </row>
    <row r="5" spans="1:9" ht="15.75">
      <c r="A5" s="2" t="s">
        <v>89</v>
      </c>
      <c r="B5" s="4">
        <v>194</v>
      </c>
      <c r="C5" s="4">
        <v>65</v>
      </c>
      <c r="D5" s="4">
        <v>126</v>
      </c>
      <c r="E5" s="4">
        <v>129</v>
      </c>
      <c r="F5" s="4">
        <v>65</v>
      </c>
      <c r="G5" s="4"/>
      <c r="H5" s="4">
        <v>323</v>
      </c>
      <c r="I5" s="4">
        <f t="shared" si="0"/>
        <v>902</v>
      </c>
    </row>
    <row r="6" spans="1:9" ht="15.75">
      <c r="A6" s="2" t="s">
        <v>51</v>
      </c>
      <c r="B6" s="4">
        <v>5298</v>
      </c>
      <c r="C6" s="4">
        <v>2332</v>
      </c>
      <c r="D6" s="4">
        <v>3532</v>
      </c>
      <c r="E6" s="4">
        <v>3532</v>
      </c>
      <c r="F6" s="4">
        <v>1756</v>
      </c>
      <c r="G6" s="4"/>
      <c r="H6" s="4">
        <v>14150</v>
      </c>
      <c r="I6" s="4">
        <f t="shared" si="0"/>
        <v>30600</v>
      </c>
    </row>
    <row r="7" spans="1:9" ht="15.75">
      <c r="A7" s="2" t="s">
        <v>108</v>
      </c>
      <c r="B7" s="4">
        <v>141</v>
      </c>
      <c r="C7" s="4">
        <v>47</v>
      </c>
      <c r="D7" s="4">
        <v>94</v>
      </c>
      <c r="E7" s="4">
        <v>94</v>
      </c>
      <c r="F7" s="4">
        <v>41</v>
      </c>
      <c r="G7" s="4"/>
      <c r="H7" s="4">
        <v>453</v>
      </c>
      <c r="I7" s="4">
        <f t="shared" si="0"/>
        <v>870</v>
      </c>
    </row>
    <row r="8" spans="1:9" ht="15.75">
      <c r="A8" s="2" t="s">
        <v>90</v>
      </c>
      <c r="B8" s="4"/>
      <c r="C8" s="4"/>
      <c r="D8" s="4">
        <v>5157</v>
      </c>
      <c r="E8" s="4">
        <v>7053</v>
      </c>
      <c r="F8" s="4"/>
      <c r="G8" s="4"/>
      <c r="H8" s="4"/>
      <c r="I8" s="4">
        <f t="shared" si="0"/>
        <v>12210</v>
      </c>
    </row>
    <row r="9" spans="1:9" ht="15.75">
      <c r="A9" s="3" t="s">
        <v>7</v>
      </c>
      <c r="B9" s="5">
        <f>SUM(B3:B7)</f>
        <v>30848</v>
      </c>
      <c r="C9" s="5">
        <f>SUM(C3:C7)</f>
        <v>11120</v>
      </c>
      <c r="D9" s="5">
        <f>SUM(D3:D8)</f>
        <v>25674</v>
      </c>
      <c r="E9" s="5">
        <f>SUM(E3:E8)</f>
        <v>27690</v>
      </c>
      <c r="F9" s="5">
        <f>SUM(F3:F7)</f>
        <v>10129</v>
      </c>
      <c r="G9" s="5"/>
      <c r="H9" s="5">
        <f>SUM(H3:H7)</f>
        <v>57803</v>
      </c>
      <c r="I9" s="5">
        <f>SUM(I3:I8)</f>
        <v>163264</v>
      </c>
    </row>
    <row r="10" spans="1:9" ht="15.75">
      <c r="A10" s="2" t="s">
        <v>10</v>
      </c>
      <c r="B10" s="4"/>
      <c r="C10" s="4"/>
      <c r="D10" s="4"/>
      <c r="E10" s="4"/>
      <c r="F10" s="4"/>
      <c r="G10" s="4"/>
      <c r="H10" s="4"/>
      <c r="I10" s="4"/>
    </row>
    <row r="11" spans="1:9" ht="15.75">
      <c r="A11" s="2" t="s">
        <v>11</v>
      </c>
      <c r="B11" s="4">
        <v>25211</v>
      </c>
      <c r="C11" s="4">
        <v>10009</v>
      </c>
      <c r="D11" s="4">
        <v>17895</v>
      </c>
      <c r="E11" s="4">
        <v>19412</v>
      </c>
      <c r="F11" s="4">
        <v>7341</v>
      </c>
      <c r="G11" s="4"/>
      <c r="H11" s="4">
        <v>48737</v>
      </c>
      <c r="I11" s="4">
        <f aca="true" t="shared" si="1" ref="I11:I16">SUM(B11:H11)</f>
        <v>128605</v>
      </c>
    </row>
    <row r="12" spans="1:9" ht="15.75">
      <c r="A12" s="2" t="s">
        <v>12</v>
      </c>
      <c r="B12" s="4">
        <v>6070</v>
      </c>
      <c r="C12" s="4">
        <v>2576</v>
      </c>
      <c r="D12" s="4">
        <v>3985</v>
      </c>
      <c r="E12" s="4">
        <v>4462</v>
      </c>
      <c r="F12" s="4">
        <v>2012</v>
      </c>
      <c r="G12" s="4"/>
      <c r="H12" s="4">
        <v>12682</v>
      </c>
      <c r="I12" s="4">
        <f t="shared" si="1"/>
        <v>31787</v>
      </c>
    </row>
    <row r="13" spans="1:9" ht="15.75">
      <c r="A13" s="2" t="s">
        <v>35</v>
      </c>
      <c r="B13" s="4">
        <v>540</v>
      </c>
      <c r="C13" s="4">
        <v>180</v>
      </c>
      <c r="D13" s="4"/>
      <c r="E13" s="4">
        <v>0</v>
      </c>
      <c r="F13" s="4">
        <v>180</v>
      </c>
      <c r="G13" s="4"/>
      <c r="H13" s="4">
        <v>1450</v>
      </c>
      <c r="I13" s="4">
        <f t="shared" si="1"/>
        <v>2350</v>
      </c>
    </row>
    <row r="14" spans="1:9" ht="15.75">
      <c r="A14" s="2" t="s">
        <v>13</v>
      </c>
      <c r="B14" s="4">
        <v>2901</v>
      </c>
      <c r="C14" s="4">
        <v>1319</v>
      </c>
      <c r="D14" s="4">
        <v>4454</v>
      </c>
      <c r="E14" s="4">
        <v>5687</v>
      </c>
      <c r="F14" s="4">
        <v>1055</v>
      </c>
      <c r="G14" s="4"/>
      <c r="H14" s="4">
        <v>9921</v>
      </c>
      <c r="I14" s="4">
        <f t="shared" si="1"/>
        <v>25337</v>
      </c>
    </row>
    <row r="15" spans="1:9" ht="15.75">
      <c r="A15" s="2" t="s">
        <v>52</v>
      </c>
      <c r="B15" s="4">
        <v>1036</v>
      </c>
      <c r="C15" s="4">
        <v>462</v>
      </c>
      <c r="D15" s="4">
        <v>674</v>
      </c>
      <c r="E15" s="4">
        <v>712</v>
      </c>
      <c r="F15" s="4">
        <v>300</v>
      </c>
      <c r="G15" s="4"/>
      <c r="H15" s="4">
        <v>1923</v>
      </c>
      <c r="I15" s="4">
        <f t="shared" si="1"/>
        <v>5107</v>
      </c>
    </row>
    <row r="16" spans="1:9" ht="15.75">
      <c r="A16" s="2" t="s">
        <v>91</v>
      </c>
      <c r="B16" s="4"/>
      <c r="C16" s="4"/>
      <c r="D16" s="4">
        <v>1197</v>
      </c>
      <c r="E16" s="4">
        <v>1477</v>
      </c>
      <c r="F16" s="4"/>
      <c r="G16" s="4"/>
      <c r="H16" s="4">
        <v>112</v>
      </c>
      <c r="I16" s="4">
        <f t="shared" si="1"/>
        <v>2786</v>
      </c>
    </row>
    <row r="17" spans="1:9" ht="15.75">
      <c r="A17" s="3" t="s">
        <v>7</v>
      </c>
      <c r="B17" s="5">
        <f>SUM(B11:B15)</f>
        <v>35758</v>
      </c>
      <c r="C17" s="5">
        <f>SUM(C11:C15)</f>
        <v>14546</v>
      </c>
      <c r="D17" s="5">
        <f>SUM(D11:D16)</f>
        <v>28205</v>
      </c>
      <c r="E17" s="5">
        <f>SUM(E11:E16)</f>
        <v>31750</v>
      </c>
      <c r="F17" s="5">
        <f>SUM(F11:F15)</f>
        <v>10888</v>
      </c>
      <c r="G17" s="5"/>
      <c r="H17" s="5">
        <f>SUM(H11:H16)</f>
        <v>74825</v>
      </c>
      <c r="I17" s="5">
        <f>SUM(I11:I16)</f>
        <v>195972</v>
      </c>
    </row>
    <row r="18" spans="1:9" ht="15.75">
      <c r="A18" s="6" t="s">
        <v>36</v>
      </c>
      <c r="B18" s="5">
        <f aca="true" t="shared" si="2" ref="B18:I18">B9-B17</f>
        <v>-4910</v>
      </c>
      <c r="C18" s="5">
        <f t="shared" si="2"/>
        <v>-3426</v>
      </c>
      <c r="D18" s="5">
        <f t="shared" si="2"/>
        <v>-2531</v>
      </c>
      <c r="E18" s="5">
        <f t="shared" si="2"/>
        <v>-4060</v>
      </c>
      <c r="F18" s="5">
        <f t="shared" si="2"/>
        <v>-759</v>
      </c>
      <c r="G18" s="5">
        <f t="shared" si="2"/>
        <v>0</v>
      </c>
      <c r="H18" s="5">
        <f t="shared" si="2"/>
        <v>-17022</v>
      </c>
      <c r="I18" s="5">
        <f t="shared" si="2"/>
        <v>-32708</v>
      </c>
    </row>
    <row r="19" spans="1:9" ht="15.75">
      <c r="A19" s="7" t="s">
        <v>99</v>
      </c>
      <c r="B19" s="4">
        <v>-1396</v>
      </c>
      <c r="C19" s="4">
        <v>-660</v>
      </c>
      <c r="D19" s="4">
        <v>0</v>
      </c>
      <c r="E19" s="4">
        <v>-870</v>
      </c>
      <c r="F19" s="4">
        <v>0</v>
      </c>
      <c r="G19" s="4">
        <f>G18/12</f>
        <v>0</v>
      </c>
      <c r="H19" s="4">
        <v>0</v>
      </c>
      <c r="I19" s="4">
        <f>SUM(B19:H19)</f>
        <v>-2926</v>
      </c>
    </row>
    <row r="20" spans="1:9" ht="15.75">
      <c r="A20" s="2" t="s">
        <v>100</v>
      </c>
      <c r="B20" s="4">
        <f aca="true" t="shared" si="3" ref="B20:I20">B18+B19</f>
        <v>-6306</v>
      </c>
      <c r="C20" s="4">
        <f t="shared" si="3"/>
        <v>-4086</v>
      </c>
      <c r="D20" s="4">
        <f t="shared" si="3"/>
        <v>-2531</v>
      </c>
      <c r="E20" s="4">
        <f t="shared" si="3"/>
        <v>-4930</v>
      </c>
      <c r="F20" s="4">
        <f t="shared" si="3"/>
        <v>-759</v>
      </c>
      <c r="G20" s="4">
        <f t="shared" si="3"/>
        <v>0</v>
      </c>
      <c r="H20" s="4">
        <f t="shared" si="3"/>
        <v>-17022</v>
      </c>
      <c r="I20" s="4">
        <f t="shared" si="3"/>
        <v>-35634</v>
      </c>
    </row>
    <row r="21" spans="1:9" ht="15.75">
      <c r="A21" s="7" t="s">
        <v>102</v>
      </c>
      <c r="B21" s="4">
        <v>5653</v>
      </c>
      <c r="C21" s="4">
        <v>3762</v>
      </c>
      <c r="D21" s="4">
        <v>4045</v>
      </c>
      <c r="E21" s="4">
        <v>2847</v>
      </c>
      <c r="F21" s="4">
        <v>1176</v>
      </c>
      <c r="G21" s="4"/>
      <c r="H21" s="4">
        <v>17022</v>
      </c>
      <c r="I21" s="4">
        <f>SUM(B21:H21)</f>
        <v>34505</v>
      </c>
    </row>
    <row r="22" spans="1:9" ht="18.75">
      <c r="A22" s="85" t="s">
        <v>103</v>
      </c>
      <c r="B22" s="4">
        <f aca="true" t="shared" si="4" ref="B22:H22">B20+B21</f>
        <v>-653</v>
      </c>
      <c r="C22" s="4">
        <f t="shared" si="4"/>
        <v>-324</v>
      </c>
      <c r="D22" s="4">
        <f t="shared" si="4"/>
        <v>1514</v>
      </c>
      <c r="E22" s="4">
        <f t="shared" si="4"/>
        <v>-2083</v>
      </c>
      <c r="F22" s="4">
        <f t="shared" si="4"/>
        <v>417</v>
      </c>
      <c r="G22" s="4">
        <f t="shared" si="4"/>
        <v>0</v>
      </c>
      <c r="H22" s="4">
        <f t="shared" si="4"/>
        <v>0</v>
      </c>
      <c r="I22" s="4">
        <f>SUM(B22:H22)</f>
        <v>-1129</v>
      </c>
    </row>
    <row r="23" spans="1:9" ht="15.7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.75">
      <c r="A24" s="16"/>
      <c r="B24" s="19"/>
      <c r="C24" s="19"/>
      <c r="D24" s="19"/>
      <c r="E24" s="19"/>
      <c r="F24" s="19"/>
      <c r="G24" s="19"/>
      <c r="H24" s="19"/>
      <c r="I24" s="19"/>
    </row>
    <row r="25" spans="1:9" ht="15.75">
      <c r="A25" s="16"/>
      <c r="B25" s="19"/>
      <c r="C25" s="19"/>
      <c r="D25" s="19"/>
      <c r="E25" s="19"/>
      <c r="F25" s="19"/>
      <c r="G25" s="19"/>
      <c r="H25" s="19"/>
      <c r="I25" s="19"/>
    </row>
    <row r="26" spans="1:9" ht="15.75">
      <c r="A26" s="16"/>
      <c r="B26" s="19"/>
      <c r="C26" s="19"/>
      <c r="D26" s="19"/>
      <c r="E26" s="19"/>
      <c r="F26" s="19"/>
      <c r="G26" s="19"/>
      <c r="H26" s="19"/>
      <c r="I26" s="19"/>
    </row>
    <row r="27" spans="1:9" ht="15.75">
      <c r="A27" s="20"/>
      <c r="B27" s="21"/>
      <c r="C27" s="21"/>
      <c r="D27" s="21"/>
      <c r="E27" s="21"/>
      <c r="F27" s="21"/>
      <c r="G27" s="21"/>
      <c r="H27" s="21"/>
      <c r="I27" s="21"/>
    </row>
    <row r="28" spans="1:9" ht="15.75">
      <c r="A28" s="16"/>
      <c r="B28" s="19"/>
      <c r="C28" s="19"/>
      <c r="D28" s="19"/>
      <c r="E28" s="19"/>
      <c r="F28" s="19"/>
      <c r="G28" s="19"/>
      <c r="H28" s="19"/>
      <c r="I28" s="19"/>
    </row>
    <row r="29" spans="1:9" ht="15.75">
      <c r="A29" s="16"/>
      <c r="B29" s="19"/>
      <c r="C29" s="19"/>
      <c r="D29" s="19"/>
      <c r="E29" s="19"/>
      <c r="F29" s="19"/>
      <c r="G29" s="19"/>
      <c r="H29" s="19"/>
      <c r="I29" s="19"/>
    </row>
    <row r="30" spans="1:9" ht="15.75">
      <c r="A30" s="16"/>
      <c r="B30" s="19"/>
      <c r="C30" s="19"/>
      <c r="D30" s="19"/>
      <c r="E30" s="19"/>
      <c r="F30" s="19"/>
      <c r="G30" s="19"/>
      <c r="H30" s="19"/>
      <c r="I30" s="19"/>
    </row>
    <row r="31" spans="1:9" ht="15.75">
      <c r="A31" s="16"/>
      <c r="B31" s="19"/>
      <c r="C31" s="19"/>
      <c r="D31" s="19"/>
      <c r="E31" s="19"/>
      <c r="F31" s="19"/>
      <c r="G31" s="19"/>
      <c r="H31" s="19"/>
      <c r="I31" s="19"/>
    </row>
    <row r="32" spans="1:9" ht="15.75">
      <c r="A32" s="16"/>
      <c r="B32" s="19"/>
      <c r="C32" s="19"/>
      <c r="D32" s="19"/>
      <c r="E32" s="19"/>
      <c r="F32" s="19"/>
      <c r="G32" s="19"/>
      <c r="H32" s="19"/>
      <c r="I32" s="19"/>
    </row>
    <row r="33" spans="1:9" ht="15.75">
      <c r="A33" s="20"/>
      <c r="B33" s="21"/>
      <c r="C33" s="21"/>
      <c r="D33" s="21"/>
      <c r="E33" s="21"/>
      <c r="F33" s="21"/>
      <c r="G33" s="21"/>
      <c r="H33" s="21"/>
      <c r="I33" s="21"/>
    </row>
    <row r="34" spans="1:9" ht="15.75">
      <c r="A34" s="22"/>
      <c r="B34" s="21"/>
      <c r="C34" s="21"/>
      <c r="D34" s="21"/>
      <c r="E34" s="21"/>
      <c r="F34" s="21"/>
      <c r="G34" s="21"/>
      <c r="H34" s="21"/>
      <c r="I34" s="21"/>
    </row>
    <row r="35" spans="1:9" ht="15">
      <c r="A35" s="8"/>
      <c r="B35" s="9"/>
      <c r="C35" s="9"/>
      <c r="D35" s="9"/>
      <c r="E35" s="9"/>
      <c r="F35" s="9"/>
      <c r="G35" s="9"/>
      <c r="H35" s="9"/>
      <c r="I35" s="9"/>
    </row>
    <row r="36" spans="1:9" ht="15.75">
      <c r="A36" s="16"/>
      <c r="B36" s="19"/>
      <c r="C36" s="19"/>
      <c r="D36" s="19"/>
      <c r="E36" s="19"/>
      <c r="F36" s="19"/>
      <c r="G36" s="19"/>
      <c r="H36" s="19"/>
      <c r="I36" s="19"/>
    </row>
    <row r="37" spans="1:9" ht="15">
      <c r="A37" s="8"/>
      <c r="B37" s="8"/>
      <c r="C37" s="8"/>
      <c r="D37" s="8"/>
      <c r="E37" s="8"/>
      <c r="F37" s="8"/>
      <c r="G37" s="8"/>
      <c r="H37" s="8"/>
      <c r="I37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31.00390625" style="0" customWidth="1"/>
    <col min="2" max="2" width="13.8515625" style="0" customWidth="1"/>
    <col min="3" max="3" width="14.28125" style="0" customWidth="1"/>
    <col min="4" max="4" width="12.00390625" style="0" customWidth="1"/>
    <col min="5" max="5" width="14.421875" style="0" customWidth="1"/>
    <col min="6" max="6" width="12.8515625" style="0" customWidth="1"/>
    <col min="7" max="8" width="13.421875" style="0" customWidth="1"/>
  </cols>
  <sheetData>
    <row r="1" spans="1:8" ht="18.75">
      <c r="A1" s="1" t="s">
        <v>55</v>
      </c>
      <c r="H1" t="s">
        <v>80</v>
      </c>
    </row>
    <row r="2" spans="1:8" ht="15.75">
      <c r="A2" s="10" t="s">
        <v>15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</row>
    <row r="3" spans="1:8" ht="15.75">
      <c r="A3" s="2" t="s">
        <v>16</v>
      </c>
      <c r="B3" s="4">
        <v>24835</v>
      </c>
      <c r="C3" s="4">
        <v>34382</v>
      </c>
      <c r="D3" s="4">
        <v>213337</v>
      </c>
      <c r="E3" s="4">
        <v>102061</v>
      </c>
      <c r="F3" s="4">
        <v>12818</v>
      </c>
      <c r="G3" s="4">
        <v>81222</v>
      </c>
      <c r="H3" s="5">
        <f aca="true" t="shared" si="0" ref="H3:H27">SUM(B3:G3)</f>
        <v>468655</v>
      </c>
    </row>
    <row r="4" spans="1:8" ht="15.75">
      <c r="A4" s="2" t="s">
        <v>27</v>
      </c>
      <c r="B4" s="4">
        <v>20044</v>
      </c>
      <c r="C4" s="4">
        <v>6299</v>
      </c>
      <c r="D4" s="4">
        <v>22685</v>
      </c>
      <c r="E4" s="4">
        <v>19800</v>
      </c>
      <c r="F4" s="4"/>
      <c r="G4" s="4"/>
      <c r="H4" s="5">
        <f t="shared" si="0"/>
        <v>68828</v>
      </c>
    </row>
    <row r="5" spans="1:8" ht="15.75">
      <c r="A5" s="2" t="s">
        <v>28</v>
      </c>
      <c r="B5" s="4">
        <v>6476</v>
      </c>
      <c r="C5" s="4">
        <v>6476</v>
      </c>
      <c r="D5" s="4"/>
      <c r="E5" s="4">
        <v>34700</v>
      </c>
      <c r="F5" s="4">
        <v>6000</v>
      </c>
      <c r="G5" s="4">
        <v>36276</v>
      </c>
      <c r="H5" s="5">
        <f t="shared" si="0"/>
        <v>89928</v>
      </c>
    </row>
    <row r="6" spans="1:8" ht="15.75">
      <c r="A6" s="2" t="s">
        <v>17</v>
      </c>
      <c r="B6" s="4"/>
      <c r="C6" s="4"/>
      <c r="D6" s="4"/>
      <c r="E6" s="4"/>
      <c r="F6" s="4"/>
      <c r="G6" s="4"/>
      <c r="H6" s="5">
        <f t="shared" si="0"/>
        <v>0</v>
      </c>
    </row>
    <row r="7" spans="1:8" ht="15.75">
      <c r="A7" s="2" t="s">
        <v>18</v>
      </c>
      <c r="B7" s="4">
        <v>226798</v>
      </c>
      <c r="C7" s="4">
        <v>259102</v>
      </c>
      <c r="D7" s="4">
        <v>217343</v>
      </c>
      <c r="E7" s="4">
        <v>370471</v>
      </c>
      <c r="F7" s="4">
        <v>57313</v>
      </c>
      <c r="G7" s="4">
        <v>61588</v>
      </c>
      <c r="H7" s="5">
        <f t="shared" si="0"/>
        <v>1192615</v>
      </c>
    </row>
    <row r="8" spans="1:8" ht="15.75">
      <c r="A8" s="2" t="s">
        <v>19</v>
      </c>
      <c r="B8" s="4"/>
      <c r="C8" s="4"/>
      <c r="D8" s="4"/>
      <c r="E8" s="4"/>
      <c r="F8" s="4"/>
      <c r="G8" s="4"/>
      <c r="H8" s="5">
        <f t="shared" si="0"/>
        <v>0</v>
      </c>
    </row>
    <row r="9" spans="1:8" ht="15.75">
      <c r="A9" s="2" t="s">
        <v>20</v>
      </c>
      <c r="B9" s="4"/>
      <c r="C9" s="4"/>
      <c r="D9" s="4">
        <v>546609</v>
      </c>
      <c r="E9" s="4">
        <v>326685</v>
      </c>
      <c r="F9" s="4"/>
      <c r="G9" s="4">
        <v>745056</v>
      </c>
      <c r="H9" s="5">
        <f t="shared" si="0"/>
        <v>1618350</v>
      </c>
    </row>
    <row r="10" spans="1:8" ht="15.75">
      <c r="A10" s="2" t="s">
        <v>21</v>
      </c>
      <c r="B10" s="4"/>
      <c r="C10" s="4"/>
      <c r="D10" s="4"/>
      <c r="E10" s="4"/>
      <c r="F10" s="4">
        <v>2756</v>
      </c>
      <c r="G10" s="4"/>
      <c r="H10" s="5">
        <f t="shared" si="0"/>
        <v>2756</v>
      </c>
    </row>
    <row r="11" spans="1:8" ht="15.75">
      <c r="A11" s="2" t="s">
        <v>22</v>
      </c>
      <c r="B11" s="4">
        <v>59986</v>
      </c>
      <c r="C11" s="4"/>
      <c r="D11" s="4">
        <v>27146</v>
      </c>
      <c r="E11" s="4">
        <v>177911</v>
      </c>
      <c r="F11" s="4"/>
      <c r="G11" s="4">
        <v>102604</v>
      </c>
      <c r="H11" s="5">
        <f t="shared" si="0"/>
        <v>367647</v>
      </c>
    </row>
    <row r="12" spans="1:8" ht="15.75">
      <c r="A12" s="2" t="s">
        <v>23</v>
      </c>
      <c r="B12" s="4">
        <v>1031844</v>
      </c>
      <c r="C12" s="4">
        <v>412393</v>
      </c>
      <c r="D12" s="4">
        <v>658578</v>
      </c>
      <c r="E12" s="4"/>
      <c r="F12" s="4">
        <v>63791</v>
      </c>
      <c r="G12" s="4">
        <v>4797790</v>
      </c>
      <c r="H12" s="5">
        <f t="shared" si="0"/>
        <v>6964396</v>
      </c>
    </row>
    <row r="13" spans="1:8" ht="15.75">
      <c r="A13" s="2" t="s">
        <v>24</v>
      </c>
      <c r="B13" s="4">
        <v>261530</v>
      </c>
      <c r="C13" s="4">
        <v>137693</v>
      </c>
      <c r="D13" s="4">
        <v>257604</v>
      </c>
      <c r="E13" s="4">
        <v>175773</v>
      </c>
      <c r="F13" s="4">
        <v>496783</v>
      </c>
      <c r="G13" s="4">
        <v>440302</v>
      </c>
      <c r="H13" s="5">
        <f t="shared" si="0"/>
        <v>1769685</v>
      </c>
    </row>
    <row r="14" spans="1:8" ht="15.75" customHeight="1">
      <c r="A14" s="2" t="s">
        <v>53</v>
      </c>
      <c r="B14" s="4"/>
      <c r="C14" s="4"/>
      <c r="D14" s="4"/>
      <c r="E14" s="4"/>
      <c r="F14" s="4"/>
      <c r="G14" s="4"/>
      <c r="H14" s="5">
        <f t="shared" si="0"/>
        <v>0</v>
      </c>
    </row>
    <row r="15" spans="1:8" ht="16.5" customHeight="1" hidden="1">
      <c r="A15" s="2"/>
      <c r="B15" s="4"/>
      <c r="C15" s="4"/>
      <c r="D15" s="4"/>
      <c r="E15" s="4"/>
      <c r="F15" s="4"/>
      <c r="G15" s="4"/>
      <c r="H15" s="5">
        <f t="shared" si="0"/>
        <v>0</v>
      </c>
    </row>
    <row r="16" spans="1:8" ht="15.75">
      <c r="A16" s="2" t="s">
        <v>37</v>
      </c>
      <c r="B16" s="4">
        <v>24989</v>
      </c>
      <c r="C16" s="4"/>
      <c r="D16" s="4">
        <v>104723</v>
      </c>
      <c r="E16" s="4">
        <v>36348</v>
      </c>
      <c r="F16" s="4">
        <v>65137</v>
      </c>
      <c r="G16" s="4">
        <v>31202</v>
      </c>
      <c r="H16" s="5">
        <f>SUM(B16:G16)</f>
        <v>262399</v>
      </c>
    </row>
    <row r="17" spans="1:8" ht="15.75">
      <c r="A17" s="2" t="s">
        <v>29</v>
      </c>
      <c r="B17" s="4">
        <v>71191</v>
      </c>
      <c r="C17" s="4">
        <v>53383</v>
      </c>
      <c r="D17" s="4">
        <v>101880</v>
      </c>
      <c r="E17" s="4">
        <v>88134</v>
      </c>
      <c r="F17" s="4"/>
      <c r="G17" s="4">
        <v>312027</v>
      </c>
      <c r="H17" s="5">
        <f t="shared" si="0"/>
        <v>626615</v>
      </c>
    </row>
    <row r="18" spans="1:8" ht="15.75">
      <c r="A18" s="2" t="s">
        <v>30</v>
      </c>
      <c r="B18" s="4">
        <v>31000</v>
      </c>
      <c r="C18" s="4"/>
      <c r="D18" s="4">
        <v>7000</v>
      </c>
      <c r="E18" s="4">
        <v>99330</v>
      </c>
      <c r="F18" s="4">
        <v>16000</v>
      </c>
      <c r="G18" s="4">
        <v>32736</v>
      </c>
      <c r="H18" s="5">
        <f t="shared" si="0"/>
        <v>186066</v>
      </c>
    </row>
    <row r="19" spans="1:8" ht="15.75">
      <c r="A19" s="2" t="s">
        <v>31</v>
      </c>
      <c r="B19" s="4">
        <v>157678</v>
      </c>
      <c r="C19" s="4"/>
      <c r="D19" s="4">
        <v>870931</v>
      </c>
      <c r="E19" s="4">
        <v>743032</v>
      </c>
      <c r="F19" s="4">
        <v>17075</v>
      </c>
      <c r="G19" s="4">
        <v>13330</v>
      </c>
      <c r="H19" s="5">
        <f t="shared" si="0"/>
        <v>1802046</v>
      </c>
    </row>
    <row r="20" spans="1:8" ht="15.75">
      <c r="A20" s="2" t="s">
        <v>34</v>
      </c>
      <c r="B20" s="4"/>
      <c r="C20" s="4"/>
      <c r="D20" s="4"/>
      <c r="E20" s="4"/>
      <c r="F20" s="4"/>
      <c r="G20" s="4"/>
      <c r="H20" s="5"/>
    </row>
    <row r="21" spans="1:8" ht="15.75">
      <c r="A21" s="2" t="s">
        <v>33</v>
      </c>
      <c r="B21" s="4">
        <v>2820</v>
      </c>
      <c r="C21" s="4">
        <v>40247</v>
      </c>
      <c r="D21" s="4">
        <v>341390</v>
      </c>
      <c r="E21" s="4">
        <v>911006</v>
      </c>
      <c r="F21" s="4"/>
      <c r="G21" s="4">
        <v>32911</v>
      </c>
      <c r="H21" s="5">
        <f t="shared" si="0"/>
        <v>1328374</v>
      </c>
    </row>
    <row r="22" spans="1:8" ht="15.75">
      <c r="A22" s="2" t="s">
        <v>38</v>
      </c>
      <c r="B22" s="4"/>
      <c r="C22" s="4"/>
      <c r="D22" s="4"/>
      <c r="E22" s="4">
        <v>414648</v>
      </c>
      <c r="F22" s="4"/>
      <c r="G22" s="4"/>
      <c r="H22" s="5">
        <f t="shared" si="0"/>
        <v>414648</v>
      </c>
    </row>
    <row r="23" spans="1:8" ht="15.75">
      <c r="A23" s="2" t="s">
        <v>92</v>
      </c>
      <c r="B23" s="4"/>
      <c r="C23" s="4"/>
      <c r="D23" s="4"/>
      <c r="E23" s="4">
        <v>1004190</v>
      </c>
      <c r="F23" s="4"/>
      <c r="G23" s="4">
        <v>616715</v>
      </c>
      <c r="H23" s="5">
        <f t="shared" si="0"/>
        <v>1620905</v>
      </c>
    </row>
    <row r="24" spans="1:8" ht="15.75">
      <c r="A24" s="2" t="s">
        <v>32</v>
      </c>
      <c r="B24" s="4">
        <v>579045</v>
      </c>
      <c r="C24" s="4">
        <v>240300</v>
      </c>
      <c r="D24" s="4">
        <v>792565</v>
      </c>
      <c r="E24" s="4">
        <v>794472</v>
      </c>
      <c r="F24" s="4">
        <v>182612</v>
      </c>
      <c r="G24" s="4">
        <v>1813604</v>
      </c>
      <c r="H24" s="5">
        <f>SUM(B24:G24)</f>
        <v>4402598</v>
      </c>
    </row>
    <row r="25" spans="1:8" ht="15.75">
      <c r="A25" s="2" t="s">
        <v>26</v>
      </c>
      <c r="B25" s="4">
        <v>385596</v>
      </c>
      <c r="C25" s="4">
        <v>128532</v>
      </c>
      <c r="D25" s="4">
        <v>257064</v>
      </c>
      <c r="E25" s="4">
        <v>257064</v>
      </c>
      <c r="F25" s="4">
        <v>128532</v>
      </c>
      <c r="G25" s="4">
        <v>771212</v>
      </c>
      <c r="H25" s="5">
        <f t="shared" si="0"/>
        <v>1928000</v>
      </c>
    </row>
    <row r="26" spans="1:8" ht="15.75">
      <c r="A26" s="2" t="s">
        <v>25</v>
      </c>
      <c r="B26" s="4">
        <v>17606</v>
      </c>
      <c r="C26" s="4"/>
      <c r="D26" s="4">
        <v>35178</v>
      </c>
      <c r="E26" s="4">
        <v>131767</v>
      </c>
      <c r="F26" s="4">
        <v>6120</v>
      </c>
      <c r="G26" s="4">
        <v>64870</v>
      </c>
      <c r="H26" s="5">
        <f>SUM(B26:G26)</f>
        <v>255541</v>
      </c>
    </row>
    <row r="27" spans="1:8" ht="15.75">
      <c r="A27" s="6" t="s">
        <v>7</v>
      </c>
      <c r="B27" s="11">
        <f aca="true" t="shared" si="1" ref="B27:G27">SUM(B3:B26)</f>
        <v>2901438</v>
      </c>
      <c r="C27" s="11">
        <f t="shared" si="1"/>
        <v>1318807</v>
      </c>
      <c r="D27" s="11">
        <f t="shared" si="1"/>
        <v>4454033</v>
      </c>
      <c r="E27" s="11">
        <f t="shared" si="1"/>
        <v>5687392</v>
      </c>
      <c r="F27" s="11">
        <f t="shared" si="1"/>
        <v>1054937</v>
      </c>
      <c r="G27" s="11">
        <f t="shared" si="1"/>
        <v>9953445</v>
      </c>
      <c r="H27" s="5">
        <f t="shared" si="0"/>
        <v>25370052</v>
      </c>
    </row>
    <row r="29" spans="1:8" ht="18.75">
      <c r="A29" s="15"/>
      <c r="B29" s="8"/>
      <c r="C29" s="8"/>
      <c r="D29" s="8"/>
      <c r="E29" s="8"/>
      <c r="F29" s="8"/>
      <c r="G29" s="8"/>
      <c r="H29" s="8"/>
    </row>
    <row r="30" spans="1:8" ht="15.75">
      <c r="A30" s="18"/>
      <c r="B30" s="18"/>
      <c r="C30" s="18"/>
      <c r="D30" s="18"/>
      <c r="E30" s="18"/>
      <c r="F30" s="18"/>
      <c r="G30" s="18"/>
      <c r="H30" s="18"/>
    </row>
    <row r="31" spans="1:8" ht="15.75">
      <c r="A31" s="16"/>
      <c r="B31" s="19"/>
      <c r="C31" s="19"/>
      <c r="D31" s="19"/>
      <c r="E31" s="19"/>
      <c r="F31" s="19"/>
      <c r="G31" s="19"/>
      <c r="H31" s="21"/>
    </row>
    <row r="32" spans="1:8" ht="15.75">
      <c r="A32" s="16"/>
      <c r="B32" s="19"/>
      <c r="C32" s="19"/>
      <c r="D32" s="19"/>
      <c r="E32" s="19"/>
      <c r="F32" s="19"/>
      <c r="G32" s="19"/>
      <c r="H32" s="21"/>
    </row>
    <row r="33" spans="1:8" ht="15.75">
      <c r="A33" s="16"/>
      <c r="B33" s="19"/>
      <c r="C33" s="19"/>
      <c r="D33" s="19"/>
      <c r="E33" s="19"/>
      <c r="F33" s="19"/>
      <c r="G33" s="19"/>
      <c r="H33" s="21"/>
    </row>
    <row r="34" spans="1:8" ht="15.75">
      <c r="A34" s="16"/>
      <c r="B34" s="19"/>
      <c r="C34" s="19"/>
      <c r="D34" s="19"/>
      <c r="E34" s="19"/>
      <c r="F34" s="19"/>
      <c r="G34" s="19"/>
      <c r="H34" s="21"/>
    </row>
    <row r="35" spans="1:8" ht="15.75">
      <c r="A35" s="16"/>
      <c r="B35" s="19"/>
      <c r="C35" s="19"/>
      <c r="D35" s="19"/>
      <c r="E35" s="19"/>
      <c r="F35" s="19"/>
      <c r="G35" s="19"/>
      <c r="H35" s="21"/>
    </row>
    <row r="36" spans="1:8" ht="15.75">
      <c r="A36" s="16"/>
      <c r="B36" s="19"/>
      <c r="C36" s="19"/>
      <c r="D36" s="19"/>
      <c r="E36" s="19"/>
      <c r="F36" s="19"/>
      <c r="G36" s="19"/>
      <c r="H36" s="21"/>
    </row>
    <row r="37" spans="1:8" ht="15.75">
      <c r="A37" s="16"/>
      <c r="B37" s="19"/>
      <c r="C37" s="19"/>
      <c r="D37" s="19"/>
      <c r="E37" s="19"/>
      <c r="F37" s="19"/>
      <c r="G37" s="19"/>
      <c r="H37" s="21"/>
    </row>
    <row r="38" spans="1:8" ht="15.75">
      <c r="A38" s="16"/>
      <c r="B38" s="19"/>
      <c r="C38" s="19"/>
      <c r="D38" s="19"/>
      <c r="E38" s="19"/>
      <c r="F38" s="19"/>
      <c r="G38" s="19"/>
      <c r="H38" s="21"/>
    </row>
    <row r="39" spans="1:8" ht="15.75">
      <c r="A39" s="16"/>
      <c r="B39" s="19"/>
      <c r="C39" s="19"/>
      <c r="D39" s="19"/>
      <c r="E39" s="19"/>
      <c r="F39" s="19"/>
      <c r="G39" s="19"/>
      <c r="H39" s="21"/>
    </row>
    <row r="40" spans="1:8" ht="15.75">
      <c r="A40" s="16"/>
      <c r="B40" s="19"/>
      <c r="C40" s="19"/>
      <c r="D40" s="19"/>
      <c r="E40" s="19"/>
      <c r="F40" s="19"/>
      <c r="G40" s="19"/>
      <c r="H40" s="21"/>
    </row>
    <row r="41" spans="1:8" ht="15.75">
      <c r="A41" s="16"/>
      <c r="B41" s="19"/>
      <c r="C41" s="19"/>
      <c r="D41" s="19"/>
      <c r="E41" s="19"/>
      <c r="F41" s="19"/>
      <c r="G41" s="19"/>
      <c r="H41" s="21"/>
    </row>
    <row r="42" spans="1:8" ht="15.75">
      <c r="A42" s="16"/>
      <c r="B42" s="19"/>
      <c r="C42" s="19"/>
      <c r="D42" s="19"/>
      <c r="E42" s="19"/>
      <c r="F42" s="19"/>
      <c r="G42" s="19"/>
      <c r="H42" s="21"/>
    </row>
    <row r="43" spans="1:8" ht="15.75">
      <c r="A43" s="16"/>
      <c r="B43" s="19"/>
      <c r="C43" s="19"/>
      <c r="D43" s="19"/>
      <c r="E43" s="19"/>
      <c r="F43" s="19"/>
      <c r="G43" s="19"/>
      <c r="H43" s="21"/>
    </row>
    <row r="44" spans="1:8" ht="15.75">
      <c r="A44" s="16"/>
      <c r="B44" s="19"/>
      <c r="C44" s="19"/>
      <c r="D44" s="19"/>
      <c r="E44" s="19"/>
      <c r="F44" s="19"/>
      <c r="G44" s="19"/>
      <c r="H44" s="21"/>
    </row>
    <row r="45" spans="1:8" ht="15.75">
      <c r="A45" s="16"/>
      <c r="B45" s="19"/>
      <c r="C45" s="19"/>
      <c r="D45" s="19"/>
      <c r="E45" s="19"/>
      <c r="F45" s="19"/>
      <c r="G45" s="19"/>
      <c r="H45" s="21"/>
    </row>
    <row r="46" spans="1:8" ht="15.75">
      <c r="A46" s="16"/>
      <c r="B46" s="19"/>
      <c r="C46" s="19"/>
      <c r="D46" s="19"/>
      <c r="E46" s="19"/>
      <c r="F46" s="19"/>
      <c r="G46" s="19"/>
      <c r="H46" s="21"/>
    </row>
    <row r="47" spans="1:8" ht="15.75">
      <c r="A47" s="16"/>
      <c r="B47" s="19"/>
      <c r="C47" s="19"/>
      <c r="D47" s="19"/>
      <c r="E47" s="19"/>
      <c r="F47" s="19"/>
      <c r="G47" s="19"/>
      <c r="H47" s="21"/>
    </row>
    <row r="48" spans="1:8" ht="15.75">
      <c r="A48" s="16"/>
      <c r="B48" s="19"/>
      <c r="C48" s="19"/>
      <c r="D48" s="19"/>
      <c r="E48" s="19"/>
      <c r="F48" s="19"/>
      <c r="G48" s="19"/>
      <c r="H48" s="21"/>
    </row>
    <row r="49" spans="1:8" ht="15.75">
      <c r="A49" s="16"/>
      <c r="B49" s="19"/>
      <c r="C49" s="19"/>
      <c r="D49" s="19"/>
      <c r="E49" s="19"/>
      <c r="F49" s="19"/>
      <c r="G49" s="19"/>
      <c r="H49" s="21"/>
    </row>
    <row r="50" spans="1:8" ht="15.75">
      <c r="A50" s="16"/>
      <c r="B50" s="19"/>
      <c r="C50" s="19"/>
      <c r="D50" s="19"/>
      <c r="E50" s="19"/>
      <c r="F50" s="19"/>
      <c r="G50" s="19"/>
      <c r="H50" s="21"/>
    </row>
    <row r="51" spans="1:8" ht="15.75">
      <c r="A51" s="16"/>
      <c r="B51" s="19"/>
      <c r="C51" s="19"/>
      <c r="D51" s="19"/>
      <c r="E51" s="19"/>
      <c r="F51" s="19"/>
      <c r="G51" s="19"/>
      <c r="H51" s="21"/>
    </row>
    <row r="52" spans="1:8" ht="15.75">
      <c r="A52" s="16"/>
      <c r="B52" s="19"/>
      <c r="C52" s="19"/>
      <c r="D52" s="19"/>
      <c r="E52" s="19"/>
      <c r="F52" s="19"/>
      <c r="G52" s="19"/>
      <c r="H52" s="21"/>
    </row>
    <row r="53" spans="1:8" ht="15.75">
      <c r="A53" s="16"/>
      <c r="B53" s="19"/>
      <c r="C53" s="19"/>
      <c r="D53" s="19"/>
      <c r="E53" s="19"/>
      <c r="F53" s="19"/>
      <c r="G53" s="19"/>
      <c r="H53" s="21"/>
    </row>
    <row r="54" spans="1:8" ht="15.75">
      <c r="A54" s="22"/>
      <c r="B54" s="23"/>
      <c r="C54" s="23"/>
      <c r="D54" s="23"/>
      <c r="E54" s="23"/>
      <c r="F54" s="23"/>
      <c r="G54" s="23"/>
      <c r="H54" s="2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25.8515625" style="0" customWidth="1"/>
    <col min="2" max="2" width="11.140625" style="0" customWidth="1"/>
    <col min="3" max="3" width="13.28125" style="0" customWidth="1"/>
    <col min="4" max="4" width="13.421875" style="0" customWidth="1"/>
    <col min="5" max="5" width="14.57421875" style="0" customWidth="1"/>
    <col min="6" max="6" width="13.57421875" style="0" customWidth="1"/>
    <col min="7" max="7" width="13.28125" style="0" customWidth="1"/>
    <col min="8" max="8" width="13.7109375" style="0" customWidth="1"/>
  </cols>
  <sheetData>
    <row r="1" spans="1:8" ht="15.75">
      <c r="A1" s="13" t="s">
        <v>56</v>
      </c>
      <c r="B1" s="13"/>
      <c r="H1" t="s">
        <v>81</v>
      </c>
    </row>
    <row r="2" spans="1:8" ht="15.75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39</v>
      </c>
      <c r="G2" s="2" t="s">
        <v>6</v>
      </c>
      <c r="H2" s="14" t="s">
        <v>7</v>
      </c>
    </row>
    <row r="3" spans="1:8" ht="22.5" customHeight="1">
      <c r="A3" s="2" t="s">
        <v>104</v>
      </c>
      <c r="B3" s="4">
        <v>6</v>
      </c>
      <c r="C3" s="4">
        <v>2</v>
      </c>
      <c r="D3" s="4">
        <v>4</v>
      </c>
      <c r="E3" s="4">
        <v>4</v>
      </c>
      <c r="F3" s="4">
        <v>2</v>
      </c>
      <c r="G3" s="4">
        <v>10</v>
      </c>
      <c r="H3" s="5">
        <f aca="true" t="shared" si="0" ref="H3:H15">SUM(B3:G3)</f>
        <v>28</v>
      </c>
    </row>
    <row r="4" spans="1:8" ht="19.5" customHeight="1">
      <c r="A4" s="2" t="s">
        <v>105</v>
      </c>
      <c r="B4" s="4">
        <v>3</v>
      </c>
      <c r="C4" s="4">
        <v>1</v>
      </c>
      <c r="D4" s="4">
        <v>2</v>
      </c>
      <c r="E4" s="4">
        <v>2</v>
      </c>
      <c r="F4" s="4">
        <v>1</v>
      </c>
      <c r="G4" s="4">
        <v>8</v>
      </c>
      <c r="H4" s="5">
        <f t="shared" si="0"/>
        <v>17</v>
      </c>
    </row>
    <row r="5" spans="1:8" ht="19.5" customHeight="1">
      <c r="A5" s="2" t="s">
        <v>106</v>
      </c>
      <c r="B5" s="4">
        <v>6</v>
      </c>
      <c r="C5" s="4">
        <v>2</v>
      </c>
      <c r="D5" s="4">
        <v>4</v>
      </c>
      <c r="E5" s="4">
        <v>4</v>
      </c>
      <c r="F5" s="4">
        <v>2</v>
      </c>
      <c r="G5" s="4">
        <v>10</v>
      </c>
      <c r="H5" s="5">
        <f t="shared" si="0"/>
        <v>28</v>
      </c>
    </row>
    <row r="6" spans="1:8" ht="19.5" customHeight="1">
      <c r="A6" s="2" t="s">
        <v>107</v>
      </c>
      <c r="B6" s="4">
        <v>3</v>
      </c>
      <c r="C6" s="4">
        <v>2</v>
      </c>
      <c r="D6" s="4">
        <v>2</v>
      </c>
      <c r="E6" s="4">
        <v>2</v>
      </c>
      <c r="F6" s="4">
        <v>1</v>
      </c>
      <c r="G6" s="4">
        <v>8</v>
      </c>
      <c r="H6" s="5">
        <f t="shared" si="0"/>
        <v>18</v>
      </c>
    </row>
    <row r="7" spans="1:8" ht="20.25" customHeight="1">
      <c r="A7" s="2" t="s">
        <v>88</v>
      </c>
      <c r="B7" s="4">
        <v>57</v>
      </c>
      <c r="C7" s="4">
        <v>23</v>
      </c>
      <c r="D7" s="4">
        <v>37</v>
      </c>
      <c r="E7" s="4">
        <v>39</v>
      </c>
      <c r="F7" s="4">
        <v>15</v>
      </c>
      <c r="G7" s="4">
        <v>102</v>
      </c>
      <c r="H7" s="5">
        <f t="shared" si="0"/>
        <v>273</v>
      </c>
    </row>
    <row r="8" spans="1:8" ht="20.25" customHeight="1">
      <c r="A8" s="2" t="s">
        <v>113</v>
      </c>
      <c r="B8" s="4">
        <v>52</v>
      </c>
      <c r="C8" s="4">
        <v>28</v>
      </c>
      <c r="D8" s="4">
        <v>34</v>
      </c>
      <c r="E8" s="4">
        <v>36</v>
      </c>
      <c r="F8" s="4">
        <v>18</v>
      </c>
      <c r="G8" s="4">
        <v>104</v>
      </c>
      <c r="H8" s="5">
        <f>SUM(B8:G8)</f>
        <v>272</v>
      </c>
    </row>
    <row r="9" spans="1:8" ht="20.25" customHeight="1">
      <c r="A9" s="2" t="s">
        <v>114</v>
      </c>
      <c r="B9" s="4">
        <v>2206</v>
      </c>
      <c r="C9" s="4">
        <v>890</v>
      </c>
      <c r="D9" s="4">
        <v>1432</v>
      </c>
      <c r="E9" s="4">
        <v>1509</v>
      </c>
      <c r="F9" s="4">
        <v>581</v>
      </c>
      <c r="G9" s="4">
        <v>3947</v>
      </c>
      <c r="H9" s="5">
        <f t="shared" si="0"/>
        <v>10565</v>
      </c>
    </row>
    <row r="10" spans="1:8" ht="20.25" customHeight="1">
      <c r="A10" s="2" t="s">
        <v>40</v>
      </c>
      <c r="B10" s="4">
        <v>1040</v>
      </c>
      <c r="C10" s="4">
        <v>460</v>
      </c>
      <c r="D10" s="4">
        <v>680</v>
      </c>
      <c r="E10" s="4">
        <v>720</v>
      </c>
      <c r="F10" s="4">
        <v>360</v>
      </c>
      <c r="G10" s="4">
        <v>2284</v>
      </c>
      <c r="H10" s="5">
        <f t="shared" si="0"/>
        <v>5544</v>
      </c>
    </row>
    <row r="11" spans="1:8" ht="21" customHeight="1">
      <c r="A11" s="2" t="s">
        <v>41</v>
      </c>
      <c r="B11" s="4">
        <v>14432</v>
      </c>
      <c r="C11" s="4">
        <v>4814</v>
      </c>
      <c r="D11" s="4">
        <v>9629</v>
      </c>
      <c r="E11" s="4">
        <v>9629</v>
      </c>
      <c r="F11" s="4">
        <v>4814</v>
      </c>
      <c r="G11" s="4">
        <v>24084</v>
      </c>
      <c r="H11" s="5">
        <f t="shared" si="0"/>
        <v>67402</v>
      </c>
    </row>
    <row r="12" spans="1:8" ht="21" customHeight="1">
      <c r="A12" s="2" t="s">
        <v>42</v>
      </c>
      <c r="B12" s="4">
        <v>7537</v>
      </c>
      <c r="C12" s="4">
        <v>2512</v>
      </c>
      <c r="D12" s="4">
        <v>5024</v>
      </c>
      <c r="E12" s="4">
        <v>5024</v>
      </c>
      <c r="F12" s="4">
        <v>2512</v>
      </c>
      <c r="G12" s="4">
        <v>12562</v>
      </c>
      <c r="H12" s="5">
        <f t="shared" si="0"/>
        <v>35171</v>
      </c>
    </row>
    <row r="13" spans="1:8" ht="21" customHeight="1">
      <c r="A13" s="2" t="s">
        <v>89</v>
      </c>
      <c r="B13" s="4">
        <v>194</v>
      </c>
      <c r="C13" s="4">
        <v>65</v>
      </c>
      <c r="D13" s="4">
        <v>129</v>
      </c>
      <c r="E13" s="4">
        <v>129</v>
      </c>
      <c r="F13" s="4">
        <v>65</v>
      </c>
      <c r="G13" s="4">
        <v>323</v>
      </c>
      <c r="H13" s="5">
        <f t="shared" si="0"/>
        <v>905</v>
      </c>
    </row>
    <row r="14" spans="1:256" ht="21" customHeight="1">
      <c r="A14" s="2" t="s">
        <v>44</v>
      </c>
      <c r="B14" s="4">
        <v>3600</v>
      </c>
      <c r="C14" s="4">
        <v>1200</v>
      </c>
      <c r="D14" s="4">
        <v>2400</v>
      </c>
      <c r="E14" s="4">
        <v>2400</v>
      </c>
      <c r="F14" s="4">
        <v>1200</v>
      </c>
      <c r="G14" s="4">
        <v>9600</v>
      </c>
      <c r="H14" s="5">
        <f t="shared" si="0"/>
        <v>20400</v>
      </c>
      <c r="IV14" s="84"/>
    </row>
    <row r="15" spans="1:8" ht="21" customHeight="1">
      <c r="A15" s="2" t="s">
        <v>43</v>
      </c>
      <c r="B15" s="4">
        <v>1698</v>
      </c>
      <c r="C15" s="4">
        <v>1132</v>
      </c>
      <c r="D15" s="4">
        <v>1132</v>
      </c>
      <c r="E15" s="4">
        <v>1132</v>
      </c>
      <c r="F15" s="4">
        <v>566</v>
      </c>
      <c r="G15" s="4">
        <v>4540</v>
      </c>
      <c r="H15" s="5">
        <f t="shared" si="0"/>
        <v>10200</v>
      </c>
    </row>
    <row r="16" spans="1:8" ht="21" customHeight="1">
      <c r="A16" s="3" t="s">
        <v>7</v>
      </c>
      <c r="B16" s="5">
        <f aca="true" t="shared" si="1" ref="B16:H16">SUM(B9:B15)</f>
        <v>30707</v>
      </c>
      <c r="C16" s="5">
        <f t="shared" si="1"/>
        <v>11073</v>
      </c>
      <c r="D16" s="5">
        <f t="shared" si="1"/>
        <v>20426</v>
      </c>
      <c r="E16" s="5">
        <f t="shared" si="1"/>
        <v>20543</v>
      </c>
      <c r="F16" s="5">
        <f t="shared" si="1"/>
        <v>10098</v>
      </c>
      <c r="G16" s="5">
        <f t="shared" si="1"/>
        <v>57340</v>
      </c>
      <c r="H16" s="5">
        <f t="shared" si="1"/>
        <v>150187</v>
      </c>
    </row>
    <row r="19" spans="1:8" ht="15">
      <c r="A19" s="8"/>
      <c r="B19" s="8"/>
      <c r="C19" s="8"/>
      <c r="D19" s="8"/>
      <c r="E19" s="8"/>
      <c r="F19" s="8"/>
      <c r="G19" s="8"/>
      <c r="H19" s="8"/>
    </row>
    <row r="20" spans="1:8" ht="15">
      <c r="A20" s="8"/>
      <c r="B20" s="8"/>
      <c r="C20" s="8"/>
      <c r="D20" s="8"/>
      <c r="E20" s="8"/>
      <c r="F20" s="8"/>
      <c r="G20" s="8"/>
      <c r="H20" s="8"/>
    </row>
    <row r="21" spans="1:8" ht="15">
      <c r="A21" s="8"/>
      <c r="B21" s="9"/>
      <c r="C21" s="9"/>
      <c r="D21" s="9"/>
      <c r="E21" s="9"/>
      <c r="F21" s="9"/>
      <c r="G21" s="9"/>
      <c r="H21" s="9"/>
    </row>
    <row r="22" spans="1:8" ht="15">
      <c r="A22" s="8"/>
      <c r="B22" s="9"/>
      <c r="C22" s="9"/>
      <c r="D22" s="9"/>
      <c r="E22" s="9"/>
      <c r="F22" s="9"/>
      <c r="G22" s="9"/>
      <c r="H22" s="9"/>
    </row>
    <row r="23" spans="1:8" ht="15">
      <c r="A23" s="8"/>
      <c r="B23" s="9"/>
      <c r="C23" s="9"/>
      <c r="D23" s="9"/>
      <c r="E23" s="9"/>
      <c r="F23" s="9"/>
      <c r="G23" s="9"/>
      <c r="H23" s="9"/>
    </row>
    <row r="25" ht="15">
      <c r="A25" t="s">
        <v>49</v>
      </c>
    </row>
    <row r="26" ht="15">
      <c r="A26" t="s">
        <v>50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F24" sqref="F24"/>
    </sheetView>
  </sheetViews>
  <sheetFormatPr defaultColWidth="9.140625" defaultRowHeight="15"/>
  <cols>
    <col min="1" max="1" width="13.7109375" style="0" customWidth="1"/>
    <col min="2" max="2" width="14.421875" style="0" customWidth="1"/>
    <col min="3" max="3" width="14.57421875" style="0" customWidth="1"/>
    <col min="4" max="4" width="14.140625" style="0" customWidth="1"/>
    <col min="5" max="5" width="16.28125" style="0" customWidth="1"/>
  </cols>
  <sheetData>
    <row r="1" spans="1:5" ht="18.75">
      <c r="A1" s="25" t="s">
        <v>57</v>
      </c>
      <c r="B1" s="24"/>
      <c r="C1" s="24"/>
      <c r="D1" s="24"/>
      <c r="E1" s="24" t="s">
        <v>82</v>
      </c>
    </row>
    <row r="2" spans="1:5" ht="15.75">
      <c r="A2" s="24"/>
      <c r="B2" s="24"/>
      <c r="C2" s="24"/>
      <c r="D2" s="24"/>
      <c r="E2" s="24"/>
    </row>
    <row r="3" spans="1:5" ht="15.75">
      <c r="A3" s="2" t="s">
        <v>14</v>
      </c>
      <c r="B3" s="2" t="s">
        <v>12</v>
      </c>
      <c r="C3" s="2" t="s">
        <v>45</v>
      </c>
      <c r="D3" s="2" t="s">
        <v>7</v>
      </c>
      <c r="E3" s="2" t="s">
        <v>48</v>
      </c>
    </row>
    <row r="4" spans="1:5" ht="21" customHeight="1">
      <c r="A4" s="4">
        <v>3974000</v>
      </c>
      <c r="B4" s="4">
        <f>A4*0.27</f>
        <v>1072980</v>
      </c>
      <c r="C4" s="4">
        <v>60000</v>
      </c>
      <c r="D4" s="4">
        <f>SUM(A4:C4)</f>
        <v>5106980</v>
      </c>
      <c r="E4" s="4">
        <f>D4/B16</f>
        <v>18706.88644688645</v>
      </c>
    </row>
    <row r="5" spans="1:5" ht="21" customHeight="1">
      <c r="A5" s="19"/>
      <c r="B5" s="19"/>
      <c r="C5" s="19"/>
      <c r="D5" s="19"/>
      <c r="E5" s="19"/>
    </row>
    <row r="6" spans="1:5" ht="21" customHeight="1">
      <c r="A6" s="2" t="s">
        <v>14</v>
      </c>
      <c r="B6" s="2" t="s">
        <v>12</v>
      </c>
      <c r="C6" s="2" t="s">
        <v>45</v>
      </c>
      <c r="D6" s="2" t="s">
        <v>7</v>
      </c>
      <c r="E6" s="2" t="s">
        <v>48</v>
      </c>
    </row>
    <row r="7" spans="1:5" ht="21" customHeight="1">
      <c r="A7" s="4">
        <v>3974000</v>
      </c>
      <c r="B7" s="4">
        <f>A7*0.27</f>
        <v>1072980</v>
      </c>
      <c r="C7" s="4">
        <v>60000</v>
      </c>
      <c r="D7" s="4">
        <f>SUM(A7:C7)</f>
        <v>5106980</v>
      </c>
      <c r="E7" s="4">
        <f>D7/B25</f>
        <v>18775.66176470588</v>
      </c>
    </row>
    <row r="8" spans="1:5" ht="15.75">
      <c r="A8" s="24"/>
      <c r="B8" s="24"/>
      <c r="C8" s="24"/>
      <c r="D8" s="24"/>
      <c r="E8" s="24"/>
    </row>
    <row r="9" spans="1:5" ht="15.75">
      <c r="A9" s="2"/>
      <c r="B9" s="2" t="s">
        <v>46</v>
      </c>
      <c r="C9" s="2" t="s">
        <v>47</v>
      </c>
      <c r="D9" s="2" t="s">
        <v>93</v>
      </c>
      <c r="E9" s="24"/>
    </row>
    <row r="10" spans="1:10" ht="20.25" customHeight="1">
      <c r="A10" s="2" t="s">
        <v>1</v>
      </c>
      <c r="B10" s="2">
        <v>57</v>
      </c>
      <c r="C10" s="4">
        <f>B10*E4</f>
        <v>1066292.5274725275</v>
      </c>
      <c r="D10" s="4">
        <f aca="true" t="shared" si="0" ref="D10:D15">C10/12*8</f>
        <v>710861.684981685</v>
      </c>
      <c r="E10" s="24"/>
      <c r="G10" s="16"/>
      <c r="H10" s="16"/>
      <c r="I10" s="16"/>
      <c r="J10" s="16"/>
    </row>
    <row r="11" spans="1:10" ht="22.5" customHeight="1">
      <c r="A11" s="2" t="s">
        <v>2</v>
      </c>
      <c r="B11" s="2">
        <v>23</v>
      </c>
      <c r="C11" s="4">
        <f>B11*E4</f>
        <v>430258.3882783883</v>
      </c>
      <c r="D11" s="4">
        <f t="shared" si="0"/>
        <v>286838.92551892553</v>
      </c>
      <c r="E11" s="24"/>
      <c r="G11" s="16"/>
      <c r="H11" s="16"/>
      <c r="I11" s="19"/>
      <c r="J11" s="19"/>
    </row>
    <row r="12" spans="1:10" ht="22.5" customHeight="1">
      <c r="A12" s="2" t="s">
        <v>3</v>
      </c>
      <c r="B12" s="2">
        <v>37</v>
      </c>
      <c r="C12" s="4">
        <f>B12*E4</f>
        <v>692154.7985347986</v>
      </c>
      <c r="D12" s="4">
        <f t="shared" si="0"/>
        <v>461436.53235653235</v>
      </c>
      <c r="E12" s="24"/>
      <c r="G12" s="16"/>
      <c r="H12" s="16"/>
      <c r="I12" s="19"/>
      <c r="J12" s="19"/>
    </row>
    <row r="13" spans="1:10" ht="20.25" customHeight="1">
      <c r="A13" s="2" t="s">
        <v>4</v>
      </c>
      <c r="B13" s="2">
        <v>39</v>
      </c>
      <c r="C13" s="4">
        <f>B13*E4</f>
        <v>729568.5714285715</v>
      </c>
      <c r="D13" s="4">
        <f t="shared" si="0"/>
        <v>486379.04761904763</v>
      </c>
      <c r="E13" s="24"/>
      <c r="G13" s="16"/>
      <c r="H13" s="16"/>
      <c r="I13" s="19"/>
      <c r="J13" s="19"/>
    </row>
    <row r="14" spans="1:10" ht="21.75" customHeight="1">
      <c r="A14" s="2" t="s">
        <v>5</v>
      </c>
      <c r="B14" s="2">
        <v>15</v>
      </c>
      <c r="C14" s="4">
        <f>B14*E4</f>
        <v>280603.2967032967</v>
      </c>
      <c r="D14" s="4">
        <f t="shared" si="0"/>
        <v>187068.86446886449</v>
      </c>
      <c r="E14" s="24"/>
      <c r="G14" s="16"/>
      <c r="H14" s="16"/>
      <c r="I14" s="19"/>
      <c r="J14" s="19"/>
    </row>
    <row r="15" spans="1:10" ht="20.25" customHeight="1">
      <c r="A15" s="2" t="s">
        <v>6</v>
      </c>
      <c r="B15" s="2">
        <v>102</v>
      </c>
      <c r="C15" s="4">
        <f>B15*E4</f>
        <v>1908102.4175824178</v>
      </c>
      <c r="D15" s="4">
        <f t="shared" si="0"/>
        <v>1272068.2783882786</v>
      </c>
      <c r="E15" s="24"/>
      <c r="G15" s="16"/>
      <c r="H15" s="16"/>
      <c r="I15" s="19"/>
      <c r="J15" s="19"/>
    </row>
    <row r="16" spans="1:10" ht="19.5" customHeight="1">
      <c r="A16" s="2" t="s">
        <v>7</v>
      </c>
      <c r="B16" s="2">
        <f>SUM(B10:B15)</f>
        <v>273</v>
      </c>
      <c r="C16" s="4">
        <f>SUM(C10:C15)</f>
        <v>5106980</v>
      </c>
      <c r="D16" s="4">
        <f>SUM(D10:D15)</f>
        <v>3404653.3333333335</v>
      </c>
      <c r="E16" s="24"/>
      <c r="G16" s="16"/>
      <c r="H16" s="16"/>
      <c r="I16" s="19"/>
      <c r="J16" s="19"/>
    </row>
    <row r="17" spans="7:10" ht="15.75">
      <c r="G17" s="16"/>
      <c r="H17" s="16"/>
      <c r="I17" s="19"/>
      <c r="J17" s="19"/>
    </row>
    <row r="18" spans="1:4" ht="15.75">
      <c r="A18" s="2"/>
      <c r="B18" s="2" t="s">
        <v>46</v>
      </c>
      <c r="C18" s="2" t="s">
        <v>47</v>
      </c>
      <c r="D18" s="2" t="s">
        <v>94</v>
      </c>
    </row>
    <row r="19" spans="1:4" ht="21" customHeight="1">
      <c r="A19" s="2" t="s">
        <v>1</v>
      </c>
      <c r="B19" s="2">
        <v>52</v>
      </c>
      <c r="C19" s="4">
        <f>B19*E7</f>
        <v>976334.4117647058</v>
      </c>
      <c r="D19" s="4">
        <f aca="true" t="shared" si="1" ref="D19:D24">C19/12*4</f>
        <v>325444.8039215686</v>
      </c>
    </row>
    <row r="20" spans="1:4" ht="21.75" customHeight="1">
      <c r="A20" s="2" t="s">
        <v>2</v>
      </c>
      <c r="B20" s="2">
        <v>28</v>
      </c>
      <c r="C20" s="4">
        <f>B20*E7</f>
        <v>525718.5294117647</v>
      </c>
      <c r="D20" s="4">
        <f t="shared" si="1"/>
        <v>175239.50980392157</v>
      </c>
    </row>
    <row r="21" spans="1:4" ht="19.5" customHeight="1">
      <c r="A21" s="2" t="s">
        <v>3</v>
      </c>
      <c r="B21" s="2">
        <v>34</v>
      </c>
      <c r="C21" s="4">
        <f>B21*E7</f>
        <v>638372.5</v>
      </c>
      <c r="D21" s="4">
        <f t="shared" si="1"/>
        <v>212790.83333333334</v>
      </c>
    </row>
    <row r="22" spans="1:4" ht="19.5" customHeight="1">
      <c r="A22" s="2" t="s">
        <v>4</v>
      </c>
      <c r="B22" s="2">
        <v>36</v>
      </c>
      <c r="C22" s="4">
        <f>B22*E7</f>
        <v>675923.8235294117</v>
      </c>
      <c r="D22" s="4">
        <f t="shared" si="1"/>
        <v>225307.94117647057</v>
      </c>
    </row>
    <row r="23" spans="1:4" ht="21" customHeight="1">
      <c r="A23" s="2" t="s">
        <v>5</v>
      </c>
      <c r="B23" s="2">
        <v>18</v>
      </c>
      <c r="C23" s="4">
        <f>B23*E7</f>
        <v>337961.91176470584</v>
      </c>
      <c r="D23" s="4">
        <f t="shared" si="1"/>
        <v>112653.97058823529</v>
      </c>
    </row>
    <row r="24" spans="1:4" ht="20.25" customHeight="1">
      <c r="A24" s="2" t="s">
        <v>6</v>
      </c>
      <c r="B24" s="2">
        <v>104</v>
      </c>
      <c r="C24" s="4">
        <f>B24*E7</f>
        <v>1952668.8235294116</v>
      </c>
      <c r="D24" s="4">
        <f t="shared" si="1"/>
        <v>650889.6078431372</v>
      </c>
    </row>
    <row r="25" spans="1:4" ht="23.25" customHeight="1">
      <c r="A25" s="2" t="s">
        <v>7</v>
      </c>
      <c r="B25" s="2">
        <f>SUM(B19:B24)</f>
        <v>272</v>
      </c>
      <c r="C25" s="4">
        <f>SUM(C19:C24)</f>
        <v>5106980</v>
      </c>
      <c r="D25" s="4">
        <f>SUM(D19:D24)</f>
        <v>1702326.6666666665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28125" style="27" customWidth="1"/>
    <col min="2" max="2" width="62.28125" style="27" customWidth="1"/>
    <col min="3" max="3" width="10.28125" style="27" customWidth="1"/>
    <col min="4" max="4" width="0.2890625" style="27" hidden="1" customWidth="1"/>
    <col min="5" max="5" width="11.28125" style="27" customWidth="1"/>
    <col min="6" max="7" width="9.140625" style="27" customWidth="1"/>
    <col min="8" max="8" width="28.00390625" style="27" customWidth="1"/>
    <col min="9" max="9" width="15.7109375" style="27" customWidth="1"/>
    <col min="10" max="10" width="13.8515625" style="27" customWidth="1"/>
    <col min="11" max="11" width="15.8515625" style="27" customWidth="1"/>
    <col min="12" max="12" width="13.57421875" style="27" customWidth="1"/>
    <col min="13" max="13" width="10.57421875" style="27" customWidth="1"/>
    <col min="14" max="14" width="16.7109375" style="27" customWidth="1"/>
    <col min="15" max="16384" width="9.140625" style="27" customWidth="1"/>
  </cols>
  <sheetData>
    <row r="1" spans="1:7" ht="15.75">
      <c r="A1" s="87" t="s">
        <v>83</v>
      </c>
      <c r="B1" s="87"/>
      <c r="C1" s="87"/>
      <c r="D1" s="87"/>
      <c r="E1" s="87"/>
      <c r="F1" s="87"/>
      <c r="G1" s="26"/>
    </row>
    <row r="2" spans="1:7" ht="15.75">
      <c r="A2" s="28"/>
      <c r="B2" s="28"/>
      <c r="C2" s="29"/>
      <c r="D2" s="30"/>
      <c r="E2" s="30"/>
      <c r="F2" s="30"/>
      <c r="G2" s="26"/>
    </row>
    <row r="3" spans="1:7" ht="15.75">
      <c r="A3" s="88" t="s">
        <v>84</v>
      </c>
      <c r="B3" s="88"/>
      <c r="C3" s="88"/>
      <c r="D3" s="88"/>
      <c r="E3" s="88"/>
      <c r="F3" s="88"/>
      <c r="G3" s="26"/>
    </row>
    <row r="4" spans="1:7" ht="15.75">
      <c r="A4" s="28"/>
      <c r="B4" s="28"/>
      <c r="C4" s="29"/>
      <c r="D4" s="30"/>
      <c r="E4" s="30"/>
      <c r="F4" s="30"/>
      <c r="G4" s="26"/>
    </row>
    <row r="5" spans="1:7" ht="15.75">
      <c r="A5" s="28"/>
      <c r="B5" s="28"/>
      <c r="C5" s="29"/>
      <c r="D5" s="30"/>
      <c r="E5" s="30"/>
      <c r="F5" s="30"/>
      <c r="G5" s="26"/>
    </row>
    <row r="6" spans="1:16" ht="15.75">
      <c r="A6" s="31" t="s">
        <v>58</v>
      </c>
      <c r="B6" s="31" t="s">
        <v>59</v>
      </c>
      <c r="C6" s="32" t="s">
        <v>85</v>
      </c>
      <c r="D6" s="32"/>
      <c r="E6" s="33" t="s">
        <v>86</v>
      </c>
      <c r="F6" s="33" t="s">
        <v>86</v>
      </c>
      <c r="G6" s="26"/>
      <c r="H6" s="34"/>
      <c r="I6" s="34"/>
      <c r="J6" s="34"/>
      <c r="K6" s="34"/>
      <c r="L6" s="34"/>
      <c r="M6" s="34"/>
      <c r="N6" s="34"/>
      <c r="O6" s="35"/>
      <c r="P6" s="35"/>
    </row>
    <row r="7" spans="1:16" ht="15.75">
      <c r="A7" s="36"/>
      <c r="B7" s="36"/>
      <c r="C7" s="36" t="s">
        <v>60</v>
      </c>
      <c r="D7" s="37"/>
      <c r="E7" s="38" t="s">
        <v>61</v>
      </c>
      <c r="F7" s="38" t="s">
        <v>62</v>
      </c>
      <c r="G7" s="26"/>
      <c r="H7" s="35"/>
      <c r="I7" s="35"/>
      <c r="J7" s="35"/>
      <c r="K7" s="35"/>
      <c r="L7" s="35"/>
      <c r="M7" s="35"/>
      <c r="N7" s="35"/>
      <c r="O7" s="35"/>
      <c r="P7" s="35"/>
    </row>
    <row r="8" spans="1:16" ht="15.75">
      <c r="A8" s="39" t="s">
        <v>63</v>
      </c>
      <c r="B8" s="39"/>
      <c r="C8" s="39" t="s">
        <v>64</v>
      </c>
      <c r="D8" s="40"/>
      <c r="E8" s="40" t="s">
        <v>65</v>
      </c>
      <c r="F8" s="40" t="s">
        <v>64</v>
      </c>
      <c r="G8" s="26"/>
      <c r="H8" s="35"/>
      <c r="I8" s="35"/>
      <c r="J8" s="35"/>
      <c r="K8" s="35"/>
      <c r="L8" s="35"/>
      <c r="M8" s="35"/>
      <c r="N8" s="35"/>
      <c r="O8" s="35"/>
      <c r="P8" s="35"/>
    </row>
    <row r="9" spans="1:16" ht="15.75">
      <c r="A9" s="41" t="s">
        <v>66</v>
      </c>
      <c r="B9" s="41" t="s">
        <v>67</v>
      </c>
      <c r="C9" s="42"/>
      <c r="D9" s="43"/>
      <c r="E9" s="43"/>
      <c r="F9" s="43"/>
      <c r="G9" s="26"/>
      <c r="H9" s="35"/>
      <c r="I9" s="35"/>
      <c r="J9" s="35"/>
      <c r="K9" s="35"/>
      <c r="L9" s="35"/>
      <c r="M9" s="35"/>
      <c r="N9" s="35"/>
      <c r="O9" s="35"/>
      <c r="P9" s="35"/>
    </row>
    <row r="10" spans="1:16" ht="15.75">
      <c r="A10" s="41" t="s">
        <v>68</v>
      </c>
      <c r="B10" s="41" t="s">
        <v>69</v>
      </c>
      <c r="C10" s="42"/>
      <c r="D10" s="43"/>
      <c r="E10" s="43"/>
      <c r="F10" s="43"/>
      <c r="G10" s="26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5.75">
      <c r="A11" s="44"/>
      <c r="B11" s="45" t="s">
        <v>70</v>
      </c>
      <c r="C11" s="46">
        <f>C31</f>
        <v>45</v>
      </c>
      <c r="D11" s="46"/>
      <c r="E11" s="46"/>
      <c r="F11" s="47">
        <f>F31</f>
        <v>46</v>
      </c>
      <c r="G11" s="26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15.75">
      <c r="A12" s="44"/>
      <c r="B12" s="45" t="s">
        <v>71</v>
      </c>
      <c r="C12" s="48">
        <v>18</v>
      </c>
      <c r="D12" s="49"/>
      <c r="E12" s="49"/>
      <c r="F12" s="49">
        <v>18</v>
      </c>
      <c r="G12" s="26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5.75">
      <c r="A13" s="44"/>
      <c r="B13" s="45" t="s">
        <v>72</v>
      </c>
      <c r="C13" s="48">
        <v>3</v>
      </c>
      <c r="D13" s="49"/>
      <c r="E13" s="49"/>
      <c r="F13" s="49">
        <v>4</v>
      </c>
      <c r="G13" s="26"/>
      <c r="H13" s="34"/>
      <c r="I13" s="50"/>
      <c r="J13" s="50"/>
      <c r="K13" s="50"/>
      <c r="L13" s="50"/>
      <c r="M13" s="50"/>
      <c r="N13" s="50"/>
      <c r="O13" s="35"/>
      <c r="P13" s="35"/>
    </row>
    <row r="14" spans="1:7" ht="15.75">
      <c r="A14" s="44"/>
      <c r="B14" s="45" t="s">
        <v>73</v>
      </c>
      <c r="C14" s="48">
        <v>3</v>
      </c>
      <c r="D14" s="49"/>
      <c r="E14" s="49"/>
      <c r="F14" s="49">
        <v>3</v>
      </c>
      <c r="G14" s="26"/>
    </row>
    <row r="15" spans="1:7" ht="15.75">
      <c r="A15" s="44"/>
      <c r="B15" s="45" t="s">
        <v>74</v>
      </c>
      <c r="C15" s="48">
        <v>9</v>
      </c>
      <c r="D15" s="49"/>
      <c r="E15" s="49"/>
      <c r="F15" s="49">
        <v>9</v>
      </c>
      <c r="G15" s="26"/>
    </row>
    <row r="16" spans="1:7" ht="15.75">
      <c r="A16" s="44"/>
      <c r="B16" s="45" t="s">
        <v>75</v>
      </c>
      <c r="C16" s="48">
        <v>6</v>
      </c>
      <c r="D16" s="49"/>
      <c r="E16" s="49"/>
      <c r="F16" s="49">
        <v>6</v>
      </c>
      <c r="G16" s="26"/>
    </row>
    <row r="17" spans="1:7" ht="15.75">
      <c r="A17" s="44"/>
      <c r="B17" s="45" t="s">
        <v>76</v>
      </c>
      <c r="C17" s="48">
        <v>6</v>
      </c>
      <c r="D17" s="49"/>
      <c r="E17" s="49"/>
      <c r="F17" s="49">
        <v>6</v>
      </c>
      <c r="G17" s="26"/>
    </row>
    <row r="18" spans="1:7" ht="16.5" thickBot="1">
      <c r="A18" s="44"/>
      <c r="B18" s="45"/>
      <c r="C18" s="46"/>
      <c r="D18" s="46"/>
      <c r="E18" s="46"/>
      <c r="F18" s="46"/>
      <c r="G18" s="26"/>
    </row>
    <row r="19" spans="1:7" ht="8.25" customHeight="1" hidden="1" thickBot="1">
      <c r="A19" s="44"/>
      <c r="B19" s="45"/>
      <c r="C19" s="48"/>
      <c r="D19" s="49"/>
      <c r="E19" s="49"/>
      <c r="F19" s="49"/>
      <c r="G19" s="26"/>
    </row>
    <row r="20" spans="1:7" ht="16.5" hidden="1" thickBot="1">
      <c r="A20" s="44"/>
      <c r="B20" s="45"/>
      <c r="C20" s="48"/>
      <c r="D20" s="49"/>
      <c r="E20" s="49"/>
      <c r="F20" s="49"/>
      <c r="G20" s="26"/>
    </row>
    <row r="21" spans="1:7" ht="16.5" hidden="1" thickBot="1">
      <c r="A21" s="44"/>
      <c r="B21" s="45"/>
      <c r="C21" s="48"/>
      <c r="D21" s="49"/>
      <c r="E21" s="49"/>
      <c r="F21" s="49"/>
      <c r="G21" s="26"/>
    </row>
    <row r="22" spans="1:7" ht="16.5" hidden="1" thickBot="1">
      <c r="A22" s="44"/>
      <c r="B22" s="45"/>
      <c r="C22" s="48"/>
      <c r="D22" s="49"/>
      <c r="E22" s="49"/>
      <c r="F22" s="49"/>
      <c r="G22" s="26"/>
    </row>
    <row r="23" spans="1:7" ht="16.5" hidden="1" thickBot="1">
      <c r="A23" s="44"/>
      <c r="B23" s="45"/>
      <c r="C23" s="48"/>
      <c r="D23" s="49"/>
      <c r="E23" s="49"/>
      <c r="F23" s="49"/>
      <c r="G23" s="26"/>
    </row>
    <row r="24" spans="1:7" ht="16.5" hidden="1" thickBot="1">
      <c r="A24" s="44"/>
      <c r="B24" s="45"/>
      <c r="C24" s="48"/>
      <c r="D24" s="33"/>
      <c r="E24" s="49"/>
      <c r="F24" s="49"/>
      <c r="G24" s="26"/>
    </row>
    <row r="25" spans="1:7" ht="16.5" hidden="1" thickBot="1">
      <c r="A25" s="44"/>
      <c r="B25" s="45"/>
      <c r="C25" s="46"/>
      <c r="D25" s="51"/>
      <c r="E25" s="52"/>
      <c r="F25" s="52"/>
      <c r="G25" s="26"/>
    </row>
    <row r="26" spans="1:7" ht="16.5" hidden="1" thickBot="1">
      <c r="A26" s="44"/>
      <c r="B26" s="45"/>
      <c r="C26" s="46"/>
      <c r="D26" s="46"/>
      <c r="E26" s="46"/>
      <c r="F26" s="47"/>
      <c r="G26" s="26"/>
    </row>
    <row r="27" spans="1:7" ht="16.5" hidden="1" thickBot="1">
      <c r="A27" s="44"/>
      <c r="B27" s="45"/>
      <c r="C27" s="46"/>
      <c r="D27" s="33"/>
      <c r="E27" s="52"/>
      <c r="F27" s="49"/>
      <c r="G27" s="26"/>
    </row>
    <row r="28" spans="1:7" ht="16.5" hidden="1" thickBot="1">
      <c r="A28" s="44"/>
      <c r="B28" s="45"/>
      <c r="C28" s="46"/>
      <c r="D28" s="33"/>
      <c r="E28" s="52"/>
      <c r="F28" s="49"/>
      <c r="G28" s="26"/>
    </row>
    <row r="29" spans="1:7" ht="1.5" customHeight="1" hidden="1" thickBot="1">
      <c r="A29" s="44"/>
      <c r="B29" s="45"/>
      <c r="C29" s="48"/>
      <c r="D29" s="33"/>
      <c r="E29" s="49"/>
      <c r="F29" s="49"/>
      <c r="G29" s="26"/>
    </row>
    <row r="30" spans="1:7" ht="16.5" hidden="1" thickBot="1">
      <c r="A30" s="44"/>
      <c r="B30" s="45"/>
      <c r="C30" s="46"/>
      <c r="D30" s="51"/>
      <c r="E30" s="53"/>
      <c r="F30" s="53"/>
      <c r="G30" s="26"/>
    </row>
    <row r="31" spans="1:7" ht="16.5" thickBot="1">
      <c r="A31" s="54" t="s">
        <v>77</v>
      </c>
      <c r="B31" s="54"/>
      <c r="C31" s="55">
        <f>SUM(C12:C30)</f>
        <v>45</v>
      </c>
      <c r="D31" s="55">
        <f>SUM(D26,D25,D18,D11)</f>
        <v>0</v>
      </c>
      <c r="E31" s="55">
        <v>45</v>
      </c>
      <c r="F31" s="56">
        <f>SUM(F12:F30)</f>
        <v>46</v>
      </c>
      <c r="G31" s="26"/>
    </row>
    <row r="32" spans="1:7" ht="15.75">
      <c r="A32" s="57"/>
      <c r="B32" s="57"/>
      <c r="C32" s="58"/>
      <c r="D32" s="58"/>
      <c r="E32" s="58"/>
      <c r="F32" s="59"/>
      <c r="G32" s="26"/>
    </row>
    <row r="33" spans="1:7" ht="15.75">
      <c r="A33" s="60" t="s">
        <v>78</v>
      </c>
      <c r="B33" s="61"/>
      <c r="C33" s="62"/>
      <c r="D33" s="62"/>
      <c r="E33" s="62"/>
      <c r="F33" s="63"/>
      <c r="G33" s="26"/>
    </row>
    <row r="34" spans="1:7" ht="15.75">
      <c r="A34" s="41"/>
      <c r="B34" s="41"/>
      <c r="C34" s="64">
        <f>SUM(C31:C33)</f>
        <v>45</v>
      </c>
      <c r="D34" s="65"/>
      <c r="E34" s="43"/>
      <c r="F34" s="43">
        <f>SUM(F31:F33)</f>
        <v>46</v>
      </c>
      <c r="G34" s="26"/>
    </row>
    <row r="35" spans="1:7" ht="18.75" customHeight="1">
      <c r="A35" s="66"/>
      <c r="B35" s="67"/>
      <c r="C35" s="68"/>
      <c r="D35" s="69"/>
      <c r="E35" s="70"/>
      <c r="F35" s="71"/>
      <c r="G35" s="26"/>
    </row>
    <row r="36" spans="1:7" ht="0.75" customHeight="1" hidden="1">
      <c r="A36" s="66"/>
      <c r="B36" s="67"/>
      <c r="C36" s="72"/>
      <c r="D36" s="69"/>
      <c r="E36" s="71"/>
      <c r="F36" s="71"/>
      <c r="G36" s="26"/>
    </row>
    <row r="37" spans="1:7" ht="16.5" customHeight="1">
      <c r="A37" s="66"/>
      <c r="B37" s="67"/>
      <c r="C37" s="72"/>
      <c r="D37" s="69"/>
      <c r="E37" s="71"/>
      <c r="F37" s="71"/>
      <c r="G37" s="26"/>
    </row>
    <row r="38" spans="1:7" ht="18" customHeight="1">
      <c r="A38" s="66"/>
      <c r="B38" s="67"/>
      <c r="C38" s="72"/>
      <c r="D38" s="69"/>
      <c r="E38" s="71"/>
      <c r="F38" s="71"/>
      <c r="G38" s="26"/>
    </row>
    <row r="39" spans="1:7" ht="19.5" customHeight="1">
      <c r="A39" s="66"/>
      <c r="B39" s="67"/>
      <c r="C39" s="72"/>
      <c r="D39" s="69"/>
      <c r="E39" s="71"/>
      <c r="F39" s="71"/>
      <c r="G39" s="26"/>
    </row>
    <row r="40" spans="1:7" ht="0.75" customHeight="1" hidden="1">
      <c r="A40" s="66"/>
      <c r="B40" s="67"/>
      <c r="C40" s="72"/>
      <c r="D40" s="69"/>
      <c r="E40" s="71"/>
      <c r="F40" s="71"/>
      <c r="G40" s="26"/>
    </row>
    <row r="41" spans="1:7" ht="0.75" customHeight="1" hidden="1">
      <c r="A41" s="66"/>
      <c r="B41" s="67"/>
      <c r="C41" s="72"/>
      <c r="D41" s="69"/>
      <c r="E41" s="71"/>
      <c r="F41" s="71"/>
      <c r="G41" s="26"/>
    </row>
    <row r="42" spans="1:7" ht="0.75" customHeight="1" hidden="1">
      <c r="A42" s="66"/>
      <c r="B42" s="67"/>
      <c r="C42" s="72"/>
      <c r="D42" s="69"/>
      <c r="E42" s="71"/>
      <c r="F42" s="71"/>
      <c r="G42" s="26"/>
    </row>
    <row r="43" spans="1:7" ht="18" customHeight="1">
      <c r="A43" s="66"/>
      <c r="B43" s="67"/>
      <c r="C43" s="72"/>
      <c r="D43" s="69"/>
      <c r="E43" s="71"/>
      <c r="F43" s="71"/>
      <c r="G43" s="26"/>
    </row>
    <row r="44" spans="1:7" ht="16.5" customHeight="1">
      <c r="A44" s="66"/>
      <c r="B44" s="67"/>
      <c r="C44" s="72"/>
      <c r="D44" s="69"/>
      <c r="E44" s="71"/>
      <c r="F44" s="71"/>
      <c r="G44" s="26"/>
    </row>
    <row r="45" spans="1:7" ht="19.5" customHeight="1">
      <c r="A45" s="66"/>
      <c r="B45" s="67"/>
      <c r="C45" s="72"/>
      <c r="D45" s="69"/>
      <c r="E45" s="71"/>
      <c r="F45" s="71"/>
      <c r="G45" s="26"/>
    </row>
    <row r="46" spans="1:7" ht="15.75">
      <c r="A46" s="66"/>
      <c r="B46" s="67"/>
      <c r="C46" s="68"/>
      <c r="D46" s="69"/>
      <c r="E46" s="70"/>
      <c r="F46" s="71"/>
      <c r="G46" s="26"/>
    </row>
    <row r="47" spans="1:7" ht="15.75">
      <c r="A47" s="66"/>
      <c r="B47" s="67"/>
      <c r="C47" s="68"/>
      <c r="D47" s="73"/>
      <c r="E47" s="73"/>
      <c r="F47" s="73"/>
      <c r="G47" s="26"/>
    </row>
    <row r="48" spans="1:7" ht="15.75">
      <c r="A48" s="66"/>
      <c r="B48" s="66"/>
      <c r="C48" s="74"/>
      <c r="D48" s="71"/>
      <c r="E48" s="71"/>
      <c r="F48" s="71"/>
      <c r="G48" s="26"/>
    </row>
    <row r="49" spans="1:7" ht="15.75">
      <c r="A49" s="75"/>
      <c r="B49" s="67"/>
      <c r="C49" s="74"/>
      <c r="D49" s="71"/>
      <c r="E49" s="71"/>
      <c r="F49" s="71"/>
      <c r="G49" s="26"/>
    </row>
    <row r="50" spans="1:7" ht="15.75" hidden="1">
      <c r="A50" s="75"/>
      <c r="B50" s="67"/>
      <c r="C50" s="74"/>
      <c r="D50" s="71"/>
      <c r="E50" s="71"/>
      <c r="F50" s="71"/>
      <c r="G50" s="26"/>
    </row>
    <row r="51" spans="1:7" ht="15.75">
      <c r="A51" s="75"/>
      <c r="B51" s="67"/>
      <c r="C51" s="74"/>
      <c r="D51" s="71"/>
      <c r="E51" s="71"/>
      <c r="F51" s="71"/>
      <c r="G51" s="26"/>
    </row>
    <row r="52" spans="1:7" ht="15.75">
      <c r="A52" s="75"/>
      <c r="B52" s="67"/>
      <c r="C52" s="74"/>
      <c r="D52" s="71"/>
      <c r="E52" s="71"/>
      <c r="F52" s="71"/>
      <c r="G52" s="26"/>
    </row>
    <row r="53" spans="1:7" ht="15.75">
      <c r="A53" s="75"/>
      <c r="B53" s="67"/>
      <c r="C53" s="74"/>
      <c r="D53" s="71"/>
      <c r="E53" s="71"/>
      <c r="F53" s="71"/>
      <c r="G53" s="26"/>
    </row>
    <row r="54" spans="1:7" ht="15.75">
      <c r="A54" s="75"/>
      <c r="B54" s="67"/>
      <c r="C54" s="72"/>
      <c r="D54" s="71"/>
      <c r="E54" s="71"/>
      <c r="F54" s="71"/>
      <c r="G54" s="26"/>
    </row>
    <row r="55" spans="1:7" ht="15.75">
      <c r="A55" s="75"/>
      <c r="B55" s="67"/>
      <c r="C55" s="72"/>
      <c r="D55" s="71"/>
      <c r="E55" s="71"/>
      <c r="F55" s="71"/>
      <c r="G55" s="26"/>
    </row>
    <row r="56" spans="1:7" ht="0.75" customHeight="1">
      <c r="A56" s="75"/>
      <c r="B56" s="67"/>
      <c r="C56" s="72"/>
      <c r="D56" s="71"/>
      <c r="E56" s="71"/>
      <c r="F56" s="71"/>
      <c r="G56" s="26"/>
    </row>
    <row r="57" spans="1:7" ht="15.75">
      <c r="A57" s="75"/>
      <c r="B57" s="67"/>
      <c r="C57" s="76"/>
      <c r="D57" s="71"/>
      <c r="E57" s="70"/>
      <c r="F57" s="71"/>
      <c r="G57" s="26"/>
    </row>
    <row r="58" spans="1:7" ht="15.75" hidden="1">
      <c r="A58" s="75"/>
      <c r="B58" s="67"/>
      <c r="C58" s="74"/>
      <c r="D58" s="71"/>
      <c r="E58" s="71"/>
      <c r="F58" s="71"/>
      <c r="G58" s="26"/>
    </row>
    <row r="59" spans="1:7" ht="15.75" hidden="1">
      <c r="A59" s="75"/>
      <c r="B59" s="67"/>
      <c r="C59" s="74"/>
      <c r="D59" s="71"/>
      <c r="E59" s="71"/>
      <c r="F59" s="71"/>
      <c r="G59" s="26"/>
    </row>
    <row r="60" spans="1:7" ht="15.75">
      <c r="A60" s="75"/>
      <c r="B60" s="67"/>
      <c r="C60" s="76"/>
      <c r="D60" s="71"/>
      <c r="E60" s="70"/>
      <c r="F60" s="71"/>
      <c r="G60" s="26"/>
    </row>
    <row r="61" spans="1:7" ht="15.75">
      <c r="A61" s="75"/>
      <c r="B61" s="67"/>
      <c r="C61" s="76"/>
      <c r="D61" s="71"/>
      <c r="E61" s="70"/>
      <c r="F61" s="71"/>
      <c r="G61" s="26"/>
    </row>
    <row r="62" spans="1:7" ht="0.75" customHeight="1">
      <c r="A62" s="75"/>
      <c r="B62" s="67"/>
      <c r="C62" s="74"/>
      <c r="D62" s="71"/>
      <c r="E62" s="71"/>
      <c r="F62" s="71"/>
      <c r="G62" s="26"/>
    </row>
    <row r="63" spans="1:7" ht="15.75">
      <c r="A63" s="66"/>
      <c r="B63" s="66"/>
      <c r="C63" s="76"/>
      <c r="D63" s="71"/>
      <c r="E63" s="70"/>
      <c r="F63" s="70"/>
      <c r="G63" s="26"/>
    </row>
    <row r="64" spans="1:7" ht="15.75">
      <c r="A64" s="66"/>
      <c r="B64" s="66"/>
      <c r="C64" s="77"/>
      <c r="D64" s="77"/>
      <c r="E64" s="77"/>
      <c r="F64" s="78"/>
      <c r="G64" s="26"/>
    </row>
    <row r="65" spans="1:7" ht="15.75">
      <c r="A65" s="66"/>
      <c r="B65" s="66"/>
      <c r="C65" s="78"/>
      <c r="D65" s="78"/>
      <c r="E65" s="78"/>
      <c r="F65" s="78"/>
      <c r="G65" s="26"/>
    </row>
    <row r="66" spans="1:7" ht="15.75">
      <c r="A66" s="75"/>
      <c r="B66" s="67"/>
      <c r="C66" s="79"/>
      <c r="D66" s="79"/>
      <c r="E66" s="79"/>
      <c r="F66" s="79"/>
      <c r="G66" s="26"/>
    </row>
    <row r="67" spans="1:7" ht="15.75">
      <c r="A67" s="75"/>
      <c r="B67" s="67"/>
      <c r="C67" s="79"/>
      <c r="D67" s="78"/>
      <c r="E67" s="79"/>
      <c r="F67" s="79"/>
      <c r="G67" s="26"/>
    </row>
    <row r="68" spans="1:7" ht="15.75">
      <c r="A68" s="66"/>
      <c r="B68" s="67"/>
      <c r="C68" s="79"/>
      <c r="D68" s="78"/>
      <c r="E68" s="79"/>
      <c r="F68" s="79"/>
      <c r="G68" s="26"/>
    </row>
    <row r="69" spans="1:7" ht="15.75">
      <c r="A69" s="89"/>
      <c r="B69" s="89"/>
      <c r="C69" s="80"/>
      <c r="D69" s="80"/>
      <c r="E69" s="80"/>
      <c r="F69" s="80"/>
      <c r="G69" s="26"/>
    </row>
    <row r="70" spans="1:7" ht="15.75">
      <c r="A70" s="81"/>
      <c r="B70" s="81"/>
      <c r="C70" s="80"/>
      <c r="D70" s="80"/>
      <c r="E70" s="80"/>
      <c r="F70" s="80"/>
      <c r="G70" s="26"/>
    </row>
    <row r="71" spans="1:7" ht="15.75">
      <c r="A71" s="81"/>
      <c r="B71" s="81"/>
      <c r="C71" s="82"/>
      <c r="D71" s="82"/>
      <c r="E71" s="80"/>
      <c r="F71" s="80"/>
      <c r="G71" s="26"/>
    </row>
    <row r="72" spans="1:7" ht="15.75">
      <c r="A72" s="26"/>
      <c r="B72" s="26"/>
      <c r="C72" s="30"/>
      <c r="D72" s="30"/>
      <c r="E72" s="30"/>
      <c r="F72" s="30"/>
      <c r="G72" s="26"/>
    </row>
    <row r="73" spans="1:7" ht="15.75">
      <c r="A73" s="26"/>
      <c r="B73" s="83"/>
      <c r="C73" s="30"/>
      <c r="D73" s="30"/>
      <c r="E73" s="30"/>
      <c r="F73" s="30"/>
      <c r="G73" s="26"/>
    </row>
    <row r="74" spans="1:7" ht="15.75">
      <c r="A74" s="26"/>
      <c r="B74" s="26"/>
      <c r="C74" s="30"/>
      <c r="D74" s="30"/>
      <c r="E74" s="30"/>
      <c r="F74" s="30"/>
      <c r="G74" s="26"/>
    </row>
    <row r="75" spans="1:7" ht="15.75">
      <c r="A75" s="26"/>
      <c r="B75" s="26"/>
      <c r="C75" s="30"/>
      <c r="D75" s="30"/>
      <c r="E75" s="30"/>
      <c r="F75" s="30"/>
      <c r="G75" s="26"/>
    </row>
    <row r="76" spans="1:7" ht="15.75">
      <c r="A76" s="26"/>
      <c r="B76" s="83"/>
      <c r="C76" s="30"/>
      <c r="D76" s="30"/>
      <c r="E76" s="30"/>
      <c r="F76" s="30"/>
      <c r="G76" s="26"/>
    </row>
    <row r="77" spans="1:7" ht="15.75">
      <c r="A77" s="26"/>
      <c r="B77" s="26"/>
      <c r="C77" s="30"/>
      <c r="D77" s="30"/>
      <c r="E77" s="30"/>
      <c r="F77" s="30"/>
      <c r="G77" s="26"/>
    </row>
    <row r="78" spans="1:7" ht="15.75">
      <c r="A78" s="26"/>
      <c r="B78" s="26"/>
      <c r="C78" s="30"/>
      <c r="D78" s="30"/>
      <c r="E78" s="30"/>
      <c r="F78" s="30"/>
      <c r="G78" s="26"/>
    </row>
    <row r="79" spans="1:7" ht="15.75">
      <c r="A79" s="26"/>
      <c r="B79" s="26"/>
      <c r="C79" s="30"/>
      <c r="D79" s="30"/>
      <c r="E79" s="30"/>
      <c r="F79" s="30"/>
      <c r="G79" s="26"/>
    </row>
    <row r="80" spans="1:7" ht="15.75">
      <c r="A80" s="26"/>
      <c r="B80" s="26"/>
      <c r="C80" s="30"/>
      <c r="D80" s="30"/>
      <c r="E80" s="30"/>
      <c r="F80" s="30"/>
      <c r="G80" s="26"/>
    </row>
    <row r="81" spans="1:7" ht="15.75">
      <c r="A81" s="26"/>
      <c r="B81" s="26"/>
      <c r="C81" s="30"/>
      <c r="D81" s="30"/>
      <c r="E81" s="30"/>
      <c r="F81" s="30"/>
      <c r="G81" s="26"/>
    </row>
    <row r="82" spans="1:7" ht="15.75">
      <c r="A82" s="26"/>
      <c r="B82" s="26"/>
      <c r="C82" s="30"/>
      <c r="D82" s="30"/>
      <c r="E82" s="30"/>
      <c r="F82" s="30"/>
      <c r="G82" s="26"/>
    </row>
  </sheetData>
  <sheetProtection/>
  <mergeCells count="3">
    <mergeCell ref="A1:F1"/>
    <mergeCell ref="A3:F3"/>
    <mergeCell ref="A69:B6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6.00390625" style="0" customWidth="1"/>
    <col min="2" max="2" width="18.00390625" style="0" customWidth="1"/>
    <col min="3" max="3" width="15.28125" style="0" customWidth="1"/>
    <col min="4" max="5" width="16.7109375" style="0" customWidth="1"/>
    <col min="6" max="6" width="15.57421875" style="0" customWidth="1"/>
    <col min="7" max="7" width="16.28125" style="0" customWidth="1"/>
  </cols>
  <sheetData>
    <row r="1" spans="1:8" ht="18.75">
      <c r="A1" s="1" t="s">
        <v>95</v>
      </c>
      <c r="B1" s="1"/>
      <c r="C1" s="24"/>
      <c r="D1" s="24"/>
      <c r="E1" s="24"/>
      <c r="F1" s="24"/>
      <c r="G1" s="24" t="s">
        <v>101</v>
      </c>
      <c r="H1" s="24"/>
    </row>
    <row r="2" spans="1:8" ht="15.75">
      <c r="A2" s="2"/>
      <c r="B2" s="2" t="s">
        <v>99</v>
      </c>
      <c r="C2" s="2" t="s">
        <v>96</v>
      </c>
      <c r="D2" s="2" t="s">
        <v>97</v>
      </c>
      <c r="E2" s="2" t="s">
        <v>100</v>
      </c>
      <c r="F2" s="2" t="s">
        <v>98</v>
      </c>
      <c r="G2" s="2" t="s">
        <v>87</v>
      </c>
      <c r="H2" s="24"/>
    </row>
    <row r="3" spans="1:8" ht="15.75">
      <c r="A3" s="2" t="s">
        <v>1</v>
      </c>
      <c r="B3" s="4">
        <v>1396</v>
      </c>
      <c r="C3" s="4">
        <v>387</v>
      </c>
      <c r="D3" s="4">
        <f aca="true" t="shared" si="0" ref="D3:D9">C3*12</f>
        <v>4644</v>
      </c>
      <c r="E3" s="4">
        <f aca="true" t="shared" si="1" ref="E3:E9">B3+D3</f>
        <v>6040</v>
      </c>
      <c r="F3" s="4">
        <v>5653</v>
      </c>
      <c r="G3" s="4">
        <f aca="true" t="shared" si="2" ref="G3:G9">F3-E3</f>
        <v>-387</v>
      </c>
      <c r="H3" s="24"/>
    </row>
    <row r="4" spans="1:8" ht="15.75">
      <c r="A4" s="2" t="s">
        <v>2</v>
      </c>
      <c r="B4" s="4">
        <v>660</v>
      </c>
      <c r="C4" s="4">
        <v>282</v>
      </c>
      <c r="D4" s="4">
        <f t="shared" si="0"/>
        <v>3384</v>
      </c>
      <c r="E4" s="4">
        <f t="shared" si="1"/>
        <v>4044</v>
      </c>
      <c r="F4" s="4">
        <v>3762</v>
      </c>
      <c r="G4" s="4">
        <f t="shared" si="2"/>
        <v>-282</v>
      </c>
      <c r="H4" s="24"/>
    </row>
    <row r="5" spans="1:8" ht="15.75">
      <c r="A5" s="2" t="s">
        <v>3</v>
      </c>
      <c r="B5" s="4">
        <v>0</v>
      </c>
      <c r="C5" s="4">
        <v>322</v>
      </c>
      <c r="D5" s="4">
        <f t="shared" si="0"/>
        <v>3864</v>
      </c>
      <c r="E5" s="4">
        <f t="shared" si="1"/>
        <v>3864</v>
      </c>
      <c r="F5" s="4">
        <v>4045</v>
      </c>
      <c r="G5" s="4">
        <f t="shared" si="2"/>
        <v>181</v>
      </c>
      <c r="H5" s="24"/>
    </row>
    <row r="6" spans="1:8" ht="15.75">
      <c r="A6" s="2" t="s">
        <v>4</v>
      </c>
      <c r="B6" s="4">
        <v>870</v>
      </c>
      <c r="C6" s="4">
        <v>259</v>
      </c>
      <c r="D6" s="4">
        <f t="shared" si="0"/>
        <v>3108</v>
      </c>
      <c r="E6" s="4">
        <f t="shared" si="1"/>
        <v>3978</v>
      </c>
      <c r="F6" s="4">
        <v>2847</v>
      </c>
      <c r="G6" s="4">
        <f t="shared" si="2"/>
        <v>-1131</v>
      </c>
      <c r="H6" s="24"/>
    </row>
    <row r="7" spans="1:8" ht="15.75">
      <c r="A7" s="2" t="s">
        <v>5</v>
      </c>
      <c r="B7" s="4">
        <v>0</v>
      </c>
      <c r="C7" s="4">
        <v>98</v>
      </c>
      <c r="D7" s="4">
        <f t="shared" si="0"/>
        <v>1176</v>
      </c>
      <c r="E7" s="4">
        <f t="shared" si="1"/>
        <v>1176</v>
      </c>
      <c r="F7" s="4">
        <v>1176</v>
      </c>
      <c r="G7" s="4">
        <f t="shared" si="2"/>
        <v>0</v>
      </c>
      <c r="H7" s="24"/>
    </row>
    <row r="8" spans="1:8" ht="15.75">
      <c r="A8" s="2" t="s">
        <v>6</v>
      </c>
      <c r="B8" s="4">
        <v>0</v>
      </c>
      <c r="C8" s="4">
        <v>584</v>
      </c>
      <c r="D8" s="4">
        <f t="shared" si="0"/>
        <v>7008</v>
      </c>
      <c r="E8" s="4">
        <f t="shared" si="1"/>
        <v>7008</v>
      </c>
      <c r="F8" s="4">
        <v>7008</v>
      </c>
      <c r="G8" s="4">
        <f t="shared" si="2"/>
        <v>0</v>
      </c>
      <c r="H8" s="24"/>
    </row>
    <row r="9" spans="1:8" ht="15.75">
      <c r="A9" s="2" t="s">
        <v>110</v>
      </c>
      <c r="B9" s="4">
        <v>0</v>
      </c>
      <c r="C9" s="4">
        <v>1.1</v>
      </c>
      <c r="D9" s="4">
        <f t="shared" si="0"/>
        <v>13.200000000000001</v>
      </c>
      <c r="E9" s="4">
        <f t="shared" si="1"/>
        <v>13.200000000000001</v>
      </c>
      <c r="F9" s="4">
        <v>0</v>
      </c>
      <c r="G9" s="4">
        <f t="shared" si="2"/>
        <v>-13.200000000000001</v>
      </c>
      <c r="H9" s="24"/>
    </row>
    <row r="10" spans="1:7" ht="15.75">
      <c r="A10" s="3" t="s">
        <v>7</v>
      </c>
      <c r="B10" s="5">
        <f aca="true" t="shared" si="3" ref="B10:G10">SUM(B3:B9)</f>
        <v>2926</v>
      </c>
      <c r="C10" s="5">
        <f t="shared" si="3"/>
        <v>1933.1</v>
      </c>
      <c r="D10" s="5">
        <f t="shared" si="3"/>
        <v>23197.2</v>
      </c>
      <c r="E10" s="5">
        <f t="shared" si="3"/>
        <v>26123.2</v>
      </c>
      <c r="F10" s="5">
        <f t="shared" si="3"/>
        <v>24491</v>
      </c>
      <c r="G10" s="5">
        <f t="shared" si="3"/>
        <v>-1632.2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26.421875" style="0" customWidth="1"/>
    <col min="2" max="2" width="0.13671875" style="0" customWidth="1"/>
    <col min="3" max="3" width="13.8515625" style="0" hidden="1" customWidth="1"/>
    <col min="4" max="4" width="12.8515625" style="0" hidden="1" customWidth="1"/>
    <col min="5" max="5" width="14.57421875" style="0" hidden="1" customWidth="1"/>
    <col min="6" max="6" width="15.140625" style="0" customWidth="1"/>
    <col min="7" max="7" width="9.140625" style="0" hidden="1" customWidth="1"/>
    <col min="8" max="8" width="13.00390625" style="0" customWidth="1"/>
    <col min="9" max="9" width="13.140625" style="0" customWidth="1"/>
  </cols>
  <sheetData>
    <row r="1" spans="1:9" ht="18.75">
      <c r="A1" s="1" t="s">
        <v>54</v>
      </c>
      <c r="F1" t="s">
        <v>115</v>
      </c>
      <c r="I1" t="s">
        <v>109</v>
      </c>
    </row>
    <row r="2" spans="1:9" ht="15.75">
      <c r="A2" s="2" t="s">
        <v>0</v>
      </c>
      <c r="B2" s="12"/>
      <c r="C2" s="12"/>
      <c r="D2" s="12"/>
      <c r="E2" s="12"/>
      <c r="F2" s="12" t="s">
        <v>110</v>
      </c>
      <c r="G2" s="12"/>
      <c r="H2" s="12" t="s">
        <v>6</v>
      </c>
      <c r="I2" s="10" t="s">
        <v>7</v>
      </c>
    </row>
    <row r="3" spans="1:9" ht="15.75">
      <c r="A3" s="2" t="s">
        <v>8</v>
      </c>
      <c r="B3" s="4"/>
      <c r="C3" s="4"/>
      <c r="D3" s="4"/>
      <c r="E3" s="4"/>
      <c r="F3" s="4">
        <v>66</v>
      </c>
      <c r="G3" s="4"/>
      <c r="H3" s="4">
        <v>2218</v>
      </c>
      <c r="I3" s="4">
        <f>SUM(B3:H3)</f>
        <v>2284</v>
      </c>
    </row>
    <row r="4" spans="1:9" ht="15.75">
      <c r="A4" s="2" t="s">
        <v>9</v>
      </c>
      <c r="B4" s="4"/>
      <c r="C4" s="4"/>
      <c r="D4" s="4"/>
      <c r="E4" s="4"/>
      <c r="F4" s="4">
        <v>362</v>
      </c>
      <c r="G4" s="4"/>
      <c r="H4" s="4">
        <v>12200</v>
      </c>
      <c r="I4" s="4">
        <f>SUM(B4:H4)</f>
        <v>12562</v>
      </c>
    </row>
    <row r="5" spans="1:9" ht="15.75">
      <c r="A5" s="2" t="s">
        <v>51</v>
      </c>
      <c r="B5" s="4"/>
      <c r="C5" s="4"/>
      <c r="D5" s="4"/>
      <c r="E5" s="4"/>
      <c r="F5" s="4">
        <v>277</v>
      </c>
      <c r="G5" s="4"/>
      <c r="H5" s="4">
        <v>9323</v>
      </c>
      <c r="I5" s="4">
        <f>SUM(B5:H5)</f>
        <v>9600</v>
      </c>
    </row>
    <row r="6" spans="1:9" ht="15.75">
      <c r="A6" s="2" t="s">
        <v>89</v>
      </c>
      <c r="B6" s="4"/>
      <c r="C6" s="4"/>
      <c r="D6" s="4"/>
      <c r="E6" s="4"/>
      <c r="F6" s="4">
        <v>9</v>
      </c>
      <c r="G6" s="4"/>
      <c r="H6" s="4">
        <v>314</v>
      </c>
      <c r="I6" s="4">
        <f>SUM(B6:H6)</f>
        <v>323</v>
      </c>
    </row>
    <row r="7" spans="1:9" ht="15.75">
      <c r="A7" s="2" t="s">
        <v>108</v>
      </c>
      <c r="B7" s="4"/>
      <c r="C7" s="4"/>
      <c r="D7" s="4"/>
      <c r="E7" s="4"/>
      <c r="F7" s="4">
        <v>13</v>
      </c>
      <c r="G7" s="4"/>
      <c r="H7" s="4">
        <v>440</v>
      </c>
      <c r="I7" s="4">
        <f>SUM(B7:H7)</f>
        <v>453</v>
      </c>
    </row>
    <row r="8" spans="1:9" ht="15.75">
      <c r="A8" s="3" t="s">
        <v>7</v>
      </c>
      <c r="B8" s="5"/>
      <c r="C8" s="5"/>
      <c r="D8" s="5"/>
      <c r="E8" s="5"/>
      <c r="F8" s="5">
        <f>SUM(F3:F5)</f>
        <v>705</v>
      </c>
      <c r="G8" s="5"/>
      <c r="H8" s="5">
        <f>SUM(H3:H7)</f>
        <v>24495</v>
      </c>
      <c r="I8" s="5">
        <f>SUM(I3:I7)</f>
        <v>25222</v>
      </c>
    </row>
    <row r="9" spans="1:9" ht="15.75">
      <c r="A9" s="2" t="s">
        <v>10</v>
      </c>
      <c r="B9" s="4"/>
      <c r="C9" s="4"/>
      <c r="D9" s="4"/>
      <c r="E9" s="4"/>
      <c r="F9" s="4"/>
      <c r="G9" s="4"/>
      <c r="H9" s="4"/>
      <c r="I9" s="4"/>
    </row>
    <row r="10" spans="1:9" ht="15.75">
      <c r="A10" s="2" t="s">
        <v>11</v>
      </c>
      <c r="B10" s="4"/>
      <c r="C10" s="4"/>
      <c r="D10" s="4"/>
      <c r="E10" s="4"/>
      <c r="F10" s="4">
        <v>469</v>
      </c>
      <c r="G10" s="4"/>
      <c r="H10" s="4">
        <v>15777</v>
      </c>
      <c r="I10" s="4">
        <f aca="true" t="shared" si="0" ref="I10:I16">SUM(B10:H10)</f>
        <v>16246</v>
      </c>
    </row>
    <row r="11" spans="1:9" ht="15.75">
      <c r="A11" s="2" t="s">
        <v>12</v>
      </c>
      <c r="B11" s="4"/>
      <c r="C11" s="4"/>
      <c r="D11" s="4"/>
      <c r="E11" s="4"/>
      <c r="F11" s="4">
        <v>122</v>
      </c>
      <c r="G11" s="4"/>
      <c r="H11" s="4">
        <v>4105</v>
      </c>
      <c r="I11" s="4">
        <f t="shared" si="0"/>
        <v>4227</v>
      </c>
    </row>
    <row r="12" spans="1:9" ht="15.75">
      <c r="A12" s="2" t="s">
        <v>111</v>
      </c>
      <c r="B12" s="4"/>
      <c r="C12" s="4"/>
      <c r="D12" s="4"/>
      <c r="E12" s="4"/>
      <c r="F12" s="4">
        <v>0</v>
      </c>
      <c r="G12" s="4"/>
      <c r="H12" s="4">
        <v>0</v>
      </c>
      <c r="I12" s="4">
        <f t="shared" si="0"/>
        <v>0</v>
      </c>
    </row>
    <row r="13" spans="1:9" ht="15.75">
      <c r="A13" s="2" t="s">
        <v>12</v>
      </c>
      <c r="B13" s="4"/>
      <c r="C13" s="4"/>
      <c r="D13" s="4"/>
      <c r="E13" s="4"/>
      <c r="F13" s="4">
        <v>0</v>
      </c>
      <c r="G13" s="4"/>
      <c r="H13" s="4">
        <v>0</v>
      </c>
      <c r="I13" s="4">
        <f t="shared" si="0"/>
        <v>0</v>
      </c>
    </row>
    <row r="14" spans="1:9" ht="15.75">
      <c r="A14" s="2" t="s">
        <v>35</v>
      </c>
      <c r="B14" s="4"/>
      <c r="C14" s="4"/>
      <c r="D14" s="4"/>
      <c r="E14" s="4"/>
      <c r="F14" s="4">
        <v>14</v>
      </c>
      <c r="G14" s="4"/>
      <c r="H14" s="4">
        <v>469</v>
      </c>
      <c r="I14" s="4">
        <f t="shared" si="0"/>
        <v>483</v>
      </c>
    </row>
    <row r="15" spans="1:9" ht="15.75">
      <c r="A15" s="2" t="s">
        <v>13</v>
      </c>
      <c r="B15" s="4"/>
      <c r="C15" s="4"/>
      <c r="D15" s="4"/>
      <c r="E15" s="4"/>
      <c r="F15" s="4">
        <v>95</v>
      </c>
      <c r="G15" s="4"/>
      <c r="H15" s="4">
        <v>3212</v>
      </c>
      <c r="I15" s="4">
        <f t="shared" si="0"/>
        <v>3307</v>
      </c>
    </row>
    <row r="16" spans="1:9" ht="15.75">
      <c r="A16" s="2" t="s">
        <v>52</v>
      </c>
      <c r="B16" s="4"/>
      <c r="C16" s="4"/>
      <c r="D16" s="4"/>
      <c r="E16" s="4"/>
      <c r="F16" s="4">
        <v>18</v>
      </c>
      <c r="G16" s="4"/>
      <c r="H16" s="4">
        <v>623</v>
      </c>
      <c r="I16" s="4">
        <f t="shared" si="0"/>
        <v>641</v>
      </c>
    </row>
    <row r="17" spans="1:9" ht="15.75">
      <c r="A17" s="2" t="s">
        <v>112</v>
      </c>
      <c r="B17" s="4"/>
      <c r="C17" s="4"/>
      <c r="D17" s="4"/>
      <c r="E17" s="4"/>
      <c r="F17" s="4"/>
      <c r="G17" s="4"/>
      <c r="H17" s="4">
        <v>37</v>
      </c>
      <c r="I17" s="4">
        <f>SUM(B17:H17)</f>
        <v>37</v>
      </c>
    </row>
    <row r="18" spans="1:9" ht="15.75">
      <c r="A18" s="3" t="s">
        <v>7</v>
      </c>
      <c r="B18" s="5"/>
      <c r="C18" s="5"/>
      <c r="D18" s="5"/>
      <c r="E18" s="5"/>
      <c r="F18" s="5">
        <f>SUM(F10:F16)</f>
        <v>718</v>
      </c>
      <c r="G18" s="5"/>
      <c r="H18" s="5">
        <f>SUM(H10:H17)</f>
        <v>24223</v>
      </c>
      <c r="I18" s="5">
        <f>SUM(I10:I17)</f>
        <v>24941</v>
      </c>
    </row>
    <row r="19" spans="1:9" ht="15.75">
      <c r="A19" s="6" t="s">
        <v>36</v>
      </c>
      <c r="B19" s="5"/>
      <c r="C19" s="5"/>
      <c r="D19" s="5"/>
      <c r="E19" s="5"/>
      <c r="F19" s="5">
        <f>F8-F18</f>
        <v>-13</v>
      </c>
      <c r="G19" s="5">
        <f>G8-G18</f>
        <v>0</v>
      </c>
      <c r="H19" s="5">
        <f>H8-H18</f>
        <v>272</v>
      </c>
      <c r="I19" s="5">
        <f>I8-I18</f>
        <v>281</v>
      </c>
    </row>
    <row r="20" spans="1:9" ht="15">
      <c r="A20" s="7"/>
      <c r="B20" s="86"/>
      <c r="C20" s="86"/>
      <c r="D20" s="86"/>
      <c r="E20" s="86"/>
      <c r="F20" s="86"/>
      <c r="G20" s="86"/>
      <c r="H20" s="86"/>
      <c r="I20" s="86"/>
    </row>
    <row r="21" spans="1:9" ht="15.75">
      <c r="A21" s="2"/>
      <c r="B21" s="4"/>
      <c r="C21" s="4"/>
      <c r="D21" s="4"/>
      <c r="E21" s="4"/>
      <c r="F21" s="4"/>
      <c r="G21" s="4"/>
      <c r="H21" s="4"/>
      <c r="I21" s="4"/>
    </row>
    <row r="23" spans="1:9" ht="18.75">
      <c r="A23" s="15"/>
      <c r="B23" s="8"/>
      <c r="C23" s="8"/>
      <c r="D23" s="8"/>
      <c r="E23" s="8"/>
      <c r="F23" s="8"/>
      <c r="G23" s="8"/>
      <c r="H23" s="8"/>
      <c r="I23" s="8"/>
    </row>
    <row r="24" spans="1:9" ht="15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.75">
      <c r="A25" s="16"/>
      <c r="B25" s="19"/>
      <c r="C25" s="19"/>
      <c r="D25" s="19"/>
      <c r="E25" s="19"/>
      <c r="F25" s="19"/>
      <c r="G25" s="19"/>
      <c r="H25" s="19"/>
      <c r="I25" s="19"/>
    </row>
    <row r="26" spans="1:9" ht="15.75">
      <c r="A26" s="16"/>
      <c r="B26" s="19"/>
      <c r="C26" s="19"/>
      <c r="D26" s="19"/>
      <c r="E26" s="19"/>
      <c r="F26" s="19"/>
      <c r="G26" s="19"/>
      <c r="H26" s="19"/>
      <c r="I26" s="19"/>
    </row>
    <row r="27" spans="1:9" ht="15.75">
      <c r="A27" s="16"/>
      <c r="B27" s="19"/>
      <c r="C27" s="19"/>
      <c r="D27" s="19"/>
      <c r="E27" s="19"/>
      <c r="F27" s="19"/>
      <c r="G27" s="19"/>
      <c r="H27" s="19"/>
      <c r="I27" s="19"/>
    </row>
    <row r="28" spans="1:9" ht="15.75">
      <c r="A28" s="20"/>
      <c r="B28" s="21"/>
      <c r="C28" s="21"/>
      <c r="D28" s="21"/>
      <c r="E28" s="21"/>
      <c r="F28" s="21"/>
      <c r="G28" s="21"/>
      <c r="H28" s="21"/>
      <c r="I28" s="21"/>
    </row>
    <row r="29" spans="1:9" ht="15.75">
      <c r="A29" s="16"/>
      <c r="B29" s="19"/>
      <c r="C29" s="19"/>
      <c r="D29" s="19"/>
      <c r="E29" s="19"/>
      <c r="F29" s="19"/>
      <c r="G29" s="19"/>
      <c r="H29" s="19"/>
      <c r="I29" s="19"/>
    </row>
    <row r="30" spans="1:9" ht="15.75">
      <c r="A30" s="16"/>
      <c r="B30" s="19"/>
      <c r="C30" s="19"/>
      <c r="D30" s="19"/>
      <c r="E30" s="19"/>
      <c r="F30" s="19"/>
      <c r="G30" s="19"/>
      <c r="H30" s="19"/>
      <c r="I30" s="19"/>
    </row>
    <row r="31" spans="1:9" ht="15.75">
      <c r="A31" s="16"/>
      <c r="B31" s="19"/>
      <c r="C31" s="19"/>
      <c r="D31" s="19"/>
      <c r="E31" s="19"/>
      <c r="F31" s="19"/>
      <c r="G31" s="19"/>
      <c r="H31" s="19"/>
      <c r="I31" s="19"/>
    </row>
    <row r="32" spans="1:9" ht="15.75">
      <c r="A32" s="16"/>
      <c r="B32" s="19"/>
      <c r="C32" s="19"/>
      <c r="D32" s="19"/>
      <c r="E32" s="19"/>
      <c r="F32" s="19"/>
      <c r="G32" s="19"/>
      <c r="H32" s="19"/>
      <c r="I32" s="19"/>
    </row>
    <row r="33" spans="1:9" ht="15.75">
      <c r="A33" s="16"/>
      <c r="B33" s="19"/>
      <c r="C33" s="19"/>
      <c r="D33" s="19"/>
      <c r="E33" s="19"/>
      <c r="F33" s="19"/>
      <c r="G33" s="19"/>
      <c r="H33" s="19"/>
      <c r="I33" s="19"/>
    </row>
    <row r="34" spans="1:9" ht="15.75">
      <c r="A34" s="20"/>
      <c r="B34" s="21"/>
      <c r="C34" s="21"/>
      <c r="D34" s="21"/>
      <c r="E34" s="21"/>
      <c r="F34" s="21"/>
      <c r="G34" s="21"/>
      <c r="H34" s="21"/>
      <c r="I34" s="21"/>
    </row>
    <row r="35" spans="1:9" ht="15.75">
      <c r="A35" s="22"/>
      <c r="B35" s="21"/>
      <c r="C35" s="21"/>
      <c r="D35" s="21"/>
      <c r="E35" s="21"/>
      <c r="F35" s="21"/>
      <c r="G35" s="21"/>
      <c r="H35" s="21"/>
      <c r="I35" s="21"/>
    </row>
    <row r="36" spans="1:9" ht="15">
      <c r="A36" s="8"/>
      <c r="B36" s="9"/>
      <c r="C36" s="9"/>
      <c r="D36" s="9"/>
      <c r="E36" s="9"/>
      <c r="F36" s="9"/>
      <c r="G36" s="9"/>
      <c r="H36" s="9"/>
      <c r="I36" s="9"/>
    </row>
    <row r="37" spans="1:9" ht="15.75">
      <c r="A37" s="16"/>
      <c r="B37" s="19"/>
      <c r="C37" s="19"/>
      <c r="D37" s="19"/>
      <c r="E37" s="19"/>
      <c r="F37" s="19"/>
      <c r="G37" s="19"/>
      <c r="H37" s="19"/>
      <c r="I37" s="19"/>
    </row>
    <row r="38" spans="1:9" ht="15">
      <c r="A38" s="8"/>
      <c r="B38" s="8"/>
      <c r="C38" s="8"/>
      <c r="D38" s="8"/>
      <c r="E38" s="8"/>
      <c r="F38" s="8"/>
      <c r="G38" s="8"/>
      <c r="H38" s="8"/>
      <c r="I38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Simontornya</dc:creator>
  <cp:keywords/>
  <dc:description/>
  <cp:lastModifiedBy>Penzugy CGR</cp:lastModifiedBy>
  <cp:lastPrinted>2015-03-25T08:13:33Z</cp:lastPrinted>
  <dcterms:created xsi:type="dcterms:W3CDTF">2013-01-16T14:21:12Z</dcterms:created>
  <dcterms:modified xsi:type="dcterms:W3CDTF">2015-03-26T14:56:26Z</dcterms:modified>
  <cp:category/>
  <cp:version/>
  <cp:contentType/>
  <cp:contentStatus/>
</cp:coreProperties>
</file>