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2" activeTab="12"/>
  </bookViews>
  <sheets>
    <sheet name="Címrend" sheetId="1" r:id="rId1"/>
    <sheet name="2.mell ÁLLAMI TÁMOGATÁS" sheetId="2" r:id="rId2"/>
    <sheet name="3.mell ÁTENGEDETT KP-I ADÓK" sheetId="3" r:id="rId3"/>
    <sheet name="4.mell BEVÉTELEK (TERVEZETT)" sheetId="4" r:id="rId4"/>
    <sheet name="5.mell BEVÉTELEK (GÖRDÜLŐ)" sheetId="5" r:id="rId5"/>
    <sheet name="6.mell BEVÉTELEK CÍMENKÉNT" sheetId="6" r:id="rId6"/>
    <sheet name="7.mell KIADÁSOK (TERVEZETT)" sheetId="7" r:id="rId7"/>
    <sheet name="8.mell KIADÁSOK (GÖRDÜLŐ)" sheetId="8" r:id="rId8"/>
    <sheet name="9.mell KIADÁSOK CÍMENKÉNT" sheetId="9" r:id="rId9"/>
    <sheet name="10.mell. PH bevét. kiadás" sheetId="10" r:id="rId10"/>
    <sheet name="11.mell. mérleg" sheetId="11" r:id="rId11"/>
    <sheet name="12.mell. ÁMK bevét. kiadásai" sheetId="12" r:id="rId12"/>
    <sheet name="13.mell MŰKÖDÉS,FELH. MÉRLEGSZ." sheetId="13" r:id="rId13"/>
    <sheet name="14.mell ELŐIRÁNYZAT FELHASZN." sheetId="14" r:id="rId14"/>
    <sheet name="15.mell HELYI ADÓBEVÉTELEK" sheetId="15" r:id="rId15"/>
    <sheet name="16.mell FELHAL.KIAD.RÉSZLETEZÉS" sheetId="16" r:id="rId16"/>
    <sheet name="17.mell EU-S PROJEKTEK" sheetId="17" r:id="rId17"/>
    <sheet name="18.mell NYÚJTOTT HITEL ALAKULÁS" sheetId="18" r:id="rId18"/>
    <sheet name="19.mell KÖZVETETT TÁMOGATÁSOK" sheetId="19" r:id="rId19"/>
    <sheet name="20.sz mell. létszám" sheetId="20" r:id="rId20"/>
    <sheet name="21. sz mell. átadott pe." sheetId="21" r:id="rId21"/>
    <sheet name="22.mell TÖBB ÉVES DÖNTÉSEK KÖT." sheetId="22" r:id="rId22"/>
    <sheet name="23. mell bankhitel " sheetId="23" r:id="rId23"/>
    <sheet name="24.sz mell hitelképesség" sheetId="24" r:id="rId24"/>
    <sheet name="25.sz. mell. szocpol. jutt." sheetId="25" r:id="rId25"/>
    <sheet name="26.sz. mell. tartalék" sheetId="26" r:id="rId26"/>
  </sheets>
  <definedNames>
    <definedName name="_xlnm.Print_Area" localSheetId="13">'14.mell ELŐIRÁNYZAT FELHASZN.'!$A$1:$U$50</definedName>
    <definedName name="pr4632" localSheetId="1">'2.mell ÁLLAMI TÁMOGATÁS'!$A$4</definedName>
    <definedName name="pr4633" localSheetId="1">'2.mell ÁLLAMI TÁMOGATÁS'!$A$6</definedName>
    <definedName name="pr4634" localSheetId="1">'2.mell ÁLLAMI TÁMOGATÁS'!$A$7</definedName>
    <definedName name="pr4635" localSheetId="1">'2.mell ÁLLAMI TÁMOGATÁS'!#REF!</definedName>
    <definedName name="pr4636" localSheetId="1">'2.mell ÁLLAMI TÁMOGATÁS'!#REF!</definedName>
    <definedName name="pr4639" localSheetId="1">'2.mell ÁLLAMI TÁMOGATÁS'!$A$8</definedName>
    <definedName name="pr4640" localSheetId="1">'2.mell ÁLLAMI TÁMOGATÁS'!#REF!</definedName>
    <definedName name="pr4641" localSheetId="1">'2.mell ÁLLAMI TÁMOGATÁS'!#REF!</definedName>
    <definedName name="pr4643" localSheetId="1">'2.mell ÁLLAMI TÁMOGATÁS'!$A$9</definedName>
    <definedName name="pr4644" localSheetId="1">'2.mell ÁLLAMI TÁMOGATÁS'!$A$10</definedName>
    <definedName name="pr4645" localSheetId="1">'2.mell ÁLLAMI TÁMOGATÁS'!#REF!</definedName>
    <definedName name="pr4646" localSheetId="1">'2.mell ÁLLAMI TÁMOGATÁS'!#REF!</definedName>
    <definedName name="pr4647" localSheetId="1">'2.mell ÁLLAMI TÁMOGATÁS'!#REF!</definedName>
    <definedName name="pr4649" localSheetId="1">'2.mell ÁLLAMI TÁMOGATÁS'!#REF!</definedName>
    <definedName name="pr4650" localSheetId="1">'2.mell ÁLLAMI TÁMOGATÁS'!#REF!</definedName>
    <definedName name="pr4651" localSheetId="1">'2.mell ÁLLAMI TÁMOGATÁS'!#REF!</definedName>
    <definedName name="pr4653" localSheetId="1">'2.mell ÁLLAMI TÁMOGATÁS'!#REF!</definedName>
    <definedName name="pr4654" localSheetId="1">'2.mell ÁLLAMI TÁMOGATÁS'!#REF!</definedName>
    <definedName name="pr4655" localSheetId="1">'2.mell ÁLLAMI TÁMOGATÁS'!#REF!</definedName>
    <definedName name="pr4657" localSheetId="1">'2.mell ÁLLAMI TÁMOGATÁS'!$A$11</definedName>
    <definedName name="pr4658" localSheetId="1">'2.mell ÁLLAMI TÁMOGATÁS'!#REF!</definedName>
    <definedName name="pr4659" localSheetId="1">'2.mell ÁLLAMI TÁMOGATÁS'!#REF!</definedName>
    <definedName name="pr4660" localSheetId="1">'2.mell ÁLLAMI TÁMOGATÁS'!#REF!</definedName>
    <definedName name="pr4662" localSheetId="1">'2.mell ÁLLAMI TÁMOGATÁS'!#REF!</definedName>
    <definedName name="pr4663" localSheetId="1">'2.mell ÁLLAMI TÁMOGATÁS'!#REF!</definedName>
    <definedName name="pr4664" localSheetId="1">'2.mell ÁLLAMI TÁMOGATÁS'!#REF!</definedName>
    <definedName name="pr4666" localSheetId="1">'2.mell ÁLLAMI TÁMOGATÁS'!$A$12</definedName>
    <definedName name="pr4667" localSheetId="1">'2.mell ÁLLAMI TÁMOGATÁS'!$A$13</definedName>
    <definedName name="pr4668" localSheetId="1">'2.mell ÁLLAMI TÁMOGATÁS'!#REF!</definedName>
    <definedName name="pr4669" localSheetId="1">'2.mell ÁLLAMI TÁMOGATÁS'!#REF!</definedName>
    <definedName name="pr4670" localSheetId="1">'2.mell ÁLLAMI TÁMOGATÁS'!$A$14</definedName>
    <definedName name="pr4672" localSheetId="1">'2.mell ÁLLAMI TÁMOGATÁS'!#REF!</definedName>
    <definedName name="pr4673" localSheetId="1">'2.mell ÁLLAMI TÁMOGATÁS'!#REF!</definedName>
    <definedName name="pr4674" localSheetId="1">'2.mell ÁLLAMI TÁMOGATÁS'!#REF!</definedName>
    <definedName name="pr4675" localSheetId="1">'2.mell ÁLLAMI TÁMOGATÁS'!#REF!</definedName>
    <definedName name="pr4676" localSheetId="1">'2.mell ÁLLAMI TÁMOGATÁS'!#REF!</definedName>
    <definedName name="pr4677" localSheetId="1">'2.mell ÁLLAMI TÁMOGATÁS'!#REF!</definedName>
    <definedName name="pr4678" localSheetId="1">'2.mell ÁLLAMI TÁMOGATÁS'!#REF!</definedName>
    <definedName name="pr4679" localSheetId="1">'2.mell ÁLLAMI TÁMOGATÁS'!#REF!</definedName>
    <definedName name="pr4680" localSheetId="1">'2.mell ÁLLAMI TÁMOGATÁS'!#REF!</definedName>
    <definedName name="pr4681" localSheetId="1">'2.mell ÁLLAMI TÁMOGATÁS'!#REF!</definedName>
    <definedName name="pr4682" localSheetId="1">'2.mell ÁLLAMI TÁMOGATÁS'!#REF!</definedName>
    <definedName name="pr4683" localSheetId="1">'2.mell ÁLLAMI TÁMOGATÁS'!#REF!</definedName>
    <definedName name="pr4691" localSheetId="1">'2.mell ÁLLAMI TÁMOGATÁS'!$A$15</definedName>
    <definedName name="pr4692" localSheetId="1">'2.mell ÁLLAMI TÁMOGATÁS'!$A$16</definedName>
    <definedName name="pr4693" localSheetId="1">'2.mell ÁLLAMI TÁMOGATÁS'!#REF!</definedName>
    <definedName name="pr4694" localSheetId="1">'2.mell ÁLLAMI TÁMOGATÁS'!#REF!</definedName>
    <definedName name="pr4696" localSheetId="1">'2.mell ÁLLAMI TÁMOGATÁS'!$A$17</definedName>
    <definedName name="pr4697" localSheetId="1">'2.mell ÁLLAMI TÁMOGATÁS'!#REF!</definedName>
    <definedName name="pr4698" localSheetId="1">'2.mell ÁLLAMI TÁMOGATÁS'!#REF!</definedName>
    <definedName name="pr4700" localSheetId="1">'2.mell ÁLLAMI TÁMOGATÁS'!$A$18</definedName>
    <definedName name="pr4701" localSheetId="1">'2.mell ÁLLAMI TÁMOGATÁS'!#REF!</definedName>
    <definedName name="pr4702" localSheetId="1">'2.mell ÁLLAMI TÁMOGATÁS'!#REF!</definedName>
    <definedName name="pr4704" localSheetId="1">'2.mell ÁLLAMI TÁMOGATÁS'!$A$19</definedName>
    <definedName name="pr4705" localSheetId="1">'2.mell ÁLLAMI TÁMOGATÁS'!#REF!</definedName>
    <definedName name="pr4706" localSheetId="1">'2.mell ÁLLAMI TÁMOGATÁS'!#REF!</definedName>
    <definedName name="pr4709" localSheetId="1">'2.mell ÁLLAMI TÁMOGATÁS'!$A$20</definedName>
    <definedName name="pr4710" localSheetId="1">'2.mell ÁLLAMI TÁMOGATÁS'!$A$21</definedName>
    <definedName name="pr4711" localSheetId="1">'2.mell ÁLLAMI TÁMOGATÁS'!#REF!</definedName>
    <definedName name="pr4712" localSheetId="1">'2.mell ÁLLAMI TÁMOGATÁS'!#REF!</definedName>
    <definedName name="pr4713" localSheetId="1">'2.mell ÁLLAMI TÁMOGATÁS'!$A$22</definedName>
    <definedName name="pr4714" localSheetId="1">'2.mell ÁLLAMI TÁMOGATÁS'!#REF!</definedName>
    <definedName name="pr4715" localSheetId="1">'2.mell ÁLLAMI TÁMOGATÁS'!#REF!</definedName>
    <definedName name="pr4717" localSheetId="1">'2.mell ÁLLAMI TÁMOGATÁS'!$A$23</definedName>
    <definedName name="pr4718" localSheetId="1">'2.mell ÁLLAMI TÁMOGATÁS'!#REF!</definedName>
    <definedName name="pr4719" localSheetId="1">'2.mell ÁLLAMI TÁMOGATÁS'!#REF!</definedName>
    <definedName name="pr4721" localSheetId="1">'2.mell ÁLLAMI TÁMOGATÁS'!$A$24</definedName>
    <definedName name="pr4722" localSheetId="1">'2.mell ÁLLAMI TÁMOGATÁS'!#REF!</definedName>
    <definedName name="pr4723" localSheetId="1">'2.mell ÁLLAMI TÁMOGATÁS'!#REF!</definedName>
    <definedName name="pr4735" localSheetId="1">'2.mell ÁLLAMI TÁMOGATÁS'!$A$25</definedName>
    <definedName name="pr4736" localSheetId="1">'2.mell ÁLLAMI TÁMOGATÁS'!$A$26</definedName>
    <definedName name="pr4737" localSheetId="1">'2.mell ÁLLAMI TÁMOGATÁS'!#REF!</definedName>
    <definedName name="pr4738" localSheetId="1">'2.mell ÁLLAMI TÁMOGATÁS'!#REF!</definedName>
    <definedName name="pr4740" localSheetId="1">'2.mell ÁLLAMI TÁMOGATÁS'!$A$27</definedName>
    <definedName name="pr4741" localSheetId="1">'2.mell ÁLLAMI TÁMOGATÁS'!#REF!</definedName>
    <definedName name="pr4742" localSheetId="1">'2.mell ÁLLAMI TÁMOGATÁS'!#REF!</definedName>
    <definedName name="pr4745" localSheetId="1">'2.mell ÁLLAMI TÁMOGATÁS'!$A$28</definedName>
    <definedName name="pr4746" localSheetId="1">'2.mell ÁLLAMI TÁMOGATÁS'!$A$29</definedName>
    <definedName name="pr4753" localSheetId="1">'2.mell ÁLLAMI TÁMOGATÁS'!#REF!</definedName>
    <definedName name="pr4754" localSheetId="1">'2.mell ÁLLAMI TÁMOGATÁS'!#REF!</definedName>
    <definedName name="pr4772" localSheetId="1">'2.mell ÁLLAMI TÁMOGATÁS'!$A$30</definedName>
    <definedName name="pr4773" localSheetId="1">'2.mell ÁLLAMI TÁMOGATÁS'!#REF!</definedName>
    <definedName name="pr4774" localSheetId="1">'2.mell ÁLLAMI TÁMOGATÁS'!#REF!</definedName>
    <definedName name="pr4777" localSheetId="1">'2.mell ÁLLAMI TÁMOGATÁS'!$A$31</definedName>
    <definedName name="pr4794" localSheetId="1">'2.mell ÁLLAMI TÁMOGATÁS'!$A$32</definedName>
    <definedName name="pr4807" localSheetId="1">'2.mell ÁLLAMI TÁMOGATÁS'!$A$33</definedName>
    <definedName name="pr4808" localSheetId="1">'2.mell ÁLLAMI TÁMOGATÁS'!#REF!</definedName>
    <definedName name="pr4809" localSheetId="1">'2.mell ÁLLAMI TÁMOGATÁS'!#REF!</definedName>
    <definedName name="pr4813" localSheetId="1">'2.mell ÁLLAMI TÁMOGATÁS'!$A$34</definedName>
    <definedName name="pr4814" localSheetId="1">'2.mell ÁLLAMI TÁMOGATÁS'!#REF!</definedName>
    <definedName name="pr4815" localSheetId="1">'2.mell ÁLLAMI TÁMOGATÁS'!#REF!</definedName>
    <definedName name="pr4818" localSheetId="1">'2.mell ÁLLAMI TÁMOGATÁS'!$A$35</definedName>
    <definedName name="pr4819" localSheetId="1">'2.mell ÁLLAMI TÁMOGATÁS'!#REF!</definedName>
    <definedName name="pr4820" localSheetId="1">'2.mell ÁLLAMI TÁMOGATÁS'!#REF!</definedName>
    <definedName name="pr4824" localSheetId="1">'2.mell ÁLLAMI TÁMOGATÁS'!$A$36</definedName>
    <definedName name="pr4825" localSheetId="1">'2.mell ÁLLAMI TÁMOGATÁS'!#REF!</definedName>
    <definedName name="pr4826" localSheetId="1">'2.mell ÁLLAMI TÁMOGATÁS'!#REF!</definedName>
    <definedName name="pr4830" localSheetId="1">'2.mell ÁLLAMI TÁMOGATÁS'!$A$37</definedName>
    <definedName name="pr4831" localSheetId="1">'2.mell ÁLLAMI TÁMOGATÁS'!#REF!</definedName>
    <definedName name="pr4832" localSheetId="1">'2.mell ÁLLAMI TÁMOGATÁS'!#REF!</definedName>
    <definedName name="pr4836" localSheetId="1">'2.mell ÁLLAMI TÁMOGATÁS'!$A$38</definedName>
    <definedName name="pr4837" localSheetId="1">'2.mell ÁLLAMI TÁMOGATÁS'!#REF!</definedName>
    <definedName name="pr4838" localSheetId="1">'2.mell ÁLLAMI TÁMOGATÁS'!#REF!</definedName>
    <definedName name="pr4841" localSheetId="1">'2.mell ÁLLAMI TÁMOGATÁS'!$A$39</definedName>
    <definedName name="pr4842" localSheetId="1">'2.mell ÁLLAMI TÁMOGATÁS'!#REF!</definedName>
    <definedName name="pr4843" localSheetId="1">'2.mell ÁLLAMI TÁMOGATÁS'!#REF!</definedName>
    <definedName name="pr4848" localSheetId="1">'2.mell ÁLLAMI TÁMOGATÁS'!$A$40</definedName>
    <definedName name="pr4849" localSheetId="1">'2.mell ÁLLAMI TÁMOGATÁS'!#REF!</definedName>
    <definedName name="pr4850" localSheetId="1">'2.mell ÁLLAMI TÁMOGATÁS'!#REF!</definedName>
    <definedName name="pr4854" localSheetId="1">'2.mell ÁLLAMI TÁMOGATÁS'!$A$41</definedName>
    <definedName name="pr4855" localSheetId="1">'2.mell ÁLLAMI TÁMOGATÁS'!#REF!</definedName>
    <definedName name="pr4856" localSheetId="1">'2.mell ÁLLAMI TÁMOGATÁS'!#REF!</definedName>
    <definedName name="pr4859" localSheetId="1">'2.mell ÁLLAMI TÁMOGATÁS'!$A$42</definedName>
    <definedName name="pr4860" localSheetId="1">'2.mell ÁLLAMI TÁMOGATÁS'!$A$43</definedName>
    <definedName name="pr4878" localSheetId="1">'2.mell ÁLLAMI TÁMOGATÁS'!$A$44</definedName>
    <definedName name="pr4907" localSheetId="1">'2.mell ÁLLAMI TÁMOGATÁS'!$A$45</definedName>
    <definedName name="pr4908" localSheetId="1">'2.mell ÁLLAMI TÁMOGATÁS'!#REF!</definedName>
    <definedName name="pr4909" localSheetId="1">'2.mell ÁLLAMI TÁMOGATÁS'!#REF!</definedName>
    <definedName name="pr4917" localSheetId="1">'2.mell ÁLLAMI TÁMOGATÁS'!$A$46</definedName>
    <definedName name="pr4918" localSheetId="1">'2.mell ÁLLAMI TÁMOGATÁS'!$A$47</definedName>
    <definedName name="pr4919" localSheetId="1">'2.mell ÁLLAMI TÁMOGATÁS'!#REF!</definedName>
    <definedName name="pr4920" localSheetId="1">'2.mell ÁLLAMI TÁMOGATÁS'!#REF!</definedName>
    <definedName name="pr4924" localSheetId="1">'2.mell ÁLLAMI TÁMOGATÁS'!$A$48</definedName>
    <definedName name="pr4925" localSheetId="1">'2.mell ÁLLAMI TÁMOGATÁS'!#REF!</definedName>
    <definedName name="pr4926" localSheetId="1">'2.mell ÁLLAMI TÁMOGATÁS'!#REF!</definedName>
    <definedName name="pr4930" localSheetId="1">'2.mell ÁLLAMI TÁMOGATÁS'!$A$49</definedName>
    <definedName name="pr4931" localSheetId="1">'2.mell ÁLLAMI TÁMOGATÁS'!$A$50</definedName>
    <definedName name="pr4932" localSheetId="1">'2.mell ÁLLAMI TÁMOGATÁS'!#REF!</definedName>
    <definedName name="pr4933" localSheetId="1">'2.mell ÁLLAMI TÁMOGATÁS'!#REF!</definedName>
    <definedName name="pr4939" localSheetId="1">'2.mell ÁLLAMI TÁMOGATÁS'!$A$51</definedName>
    <definedName name="pr4940" localSheetId="1">'2.mell ÁLLAMI TÁMOGATÁS'!#REF!</definedName>
    <definedName name="pr4941" localSheetId="1">'2.mell ÁLLAMI TÁMOGATÁS'!#REF!</definedName>
    <definedName name="pr4945" localSheetId="1">'2.mell ÁLLAMI TÁMOGATÁS'!$A$52</definedName>
    <definedName name="pr4946" localSheetId="1">'2.mell ÁLLAMI TÁMOGATÁS'!#REF!</definedName>
    <definedName name="pr4947" localSheetId="1">'2.mell ÁLLAMI TÁMOGATÁS'!#REF!</definedName>
    <definedName name="pr4950" localSheetId="1">'2.mell ÁLLAMI TÁMOGATÁS'!#REF!</definedName>
    <definedName name="pr4951" localSheetId="1">'2.mell ÁLLAMI TÁMOGATÁS'!$A$53</definedName>
    <definedName name="pr4952" localSheetId="1">'2.mell ÁLLAMI TÁMOGATÁS'!#REF!</definedName>
    <definedName name="pr4953" localSheetId="1">'2.mell ÁLLAMI TÁMOGATÁS'!#REF!</definedName>
    <definedName name="pr4986" localSheetId="1">'2.mell ÁLLAMI TÁMOGATÁS'!$A$54</definedName>
    <definedName name="pr4987" localSheetId="1">'2.mell ÁLLAMI TÁMOGATÁS'!$A$55</definedName>
    <definedName name="pr4988" localSheetId="1">'2.mell ÁLLAMI TÁMOGATÁS'!#REF!</definedName>
    <definedName name="pr4989" localSheetId="1">'2.mell ÁLLAMI TÁMOGATÁS'!#REF!</definedName>
    <definedName name="pr4990" localSheetId="1">'2.mell ÁLLAMI TÁMOGATÁS'!#REF!</definedName>
    <definedName name="pr4994" localSheetId="1">'2.mell ÁLLAMI TÁMOGATÁS'!#REF!</definedName>
    <definedName name="pr4995" localSheetId="1">'2.mell ÁLLAMI TÁMOGATÁS'!#REF!</definedName>
    <definedName name="pr4996" localSheetId="1">'2.mell ÁLLAMI TÁMOGATÁS'!#REF!</definedName>
    <definedName name="pr5010" localSheetId="1">'2.mell ÁLLAMI TÁMOGATÁS'!$A$56</definedName>
    <definedName name="pr5011" localSheetId="1">'2.mell ÁLLAMI TÁMOGATÁS'!#REF!</definedName>
    <definedName name="pr5012" localSheetId="1">'2.mell ÁLLAMI TÁMOGATÁS'!#REF!</definedName>
    <definedName name="pr5013" localSheetId="1">'2.mell ÁLLAMI TÁMOGATÁS'!#REF!</definedName>
    <definedName name="pr5024" localSheetId="1">'2.mell ÁLLAMI TÁMOGATÁS'!#REF!</definedName>
    <definedName name="pr5025" localSheetId="1">'2.mell ÁLLAMI TÁMOGATÁS'!#REF!</definedName>
    <definedName name="pr5026" localSheetId="1">'2.mell ÁLLAMI TÁMOGATÁS'!#REF!</definedName>
    <definedName name="pr5030" localSheetId="1">'2.mell ÁLLAMI TÁMOGATÁS'!#REF!</definedName>
    <definedName name="pr5031" localSheetId="1">'2.mell ÁLLAMI TÁMOGATÁS'!#REF!</definedName>
    <definedName name="pr5032" localSheetId="1">'2.mell ÁLLAMI TÁMOGATÁS'!#REF!</definedName>
    <definedName name="pr5037" localSheetId="1">'2.mell ÁLLAMI TÁMOGATÁS'!$A$57</definedName>
    <definedName name="pr5038" localSheetId="1">'2.mell ÁLLAMI TÁMOGATÁS'!#REF!</definedName>
    <definedName name="pr5039" localSheetId="1">'2.mell ÁLLAMI TÁMOGATÁS'!#REF!</definedName>
    <definedName name="pr5048" localSheetId="1">'2.mell ÁLLAMI TÁMOGATÁS'!$A$58</definedName>
    <definedName name="pr5049" localSheetId="1">'2.mell ÁLLAMI TÁMOGATÁS'!#REF!</definedName>
    <definedName name="pr5050" localSheetId="1">'2.mell ÁLLAMI TÁMOGATÁS'!#REF!</definedName>
    <definedName name="pr5058" localSheetId="1">'2.mell ÁLLAMI TÁMOGATÁS'!$A$59</definedName>
    <definedName name="pr5059" localSheetId="1">'2.mell ÁLLAMI TÁMOGATÁS'!#REF!</definedName>
    <definedName name="pr5060" localSheetId="1">'2.mell ÁLLAMI TÁMOGATÁS'!#REF!</definedName>
    <definedName name="pr5061" localSheetId="1">'2.mell ÁLLAMI TÁMOGATÁS'!#REF!</definedName>
    <definedName name="pr5070" localSheetId="1">'2.mell ÁLLAMI TÁMOGATÁS'!#REF!</definedName>
    <definedName name="pr5083" localSheetId="1">'2.mell ÁLLAMI TÁMOGATÁS'!$A$60</definedName>
    <definedName name="pr5084" localSheetId="1">'2.mell ÁLLAMI TÁMOGATÁS'!#REF!</definedName>
    <definedName name="pr5085" localSheetId="1">'2.mell ÁLLAMI TÁMOGATÁS'!#REF!</definedName>
    <definedName name="pr5086" localSheetId="1">'2.mell ÁLLAMI TÁMOGATÁS'!#REF!</definedName>
    <definedName name="pr5096" localSheetId="1">'2.mell ÁLLAMI TÁMOGATÁS'!#REF!</definedName>
    <definedName name="pr5097" localSheetId="1">'2.mell ÁLLAMI TÁMOGATÁS'!#REF!</definedName>
    <definedName name="pr5098" localSheetId="1">'2.mell ÁLLAMI TÁMOGATÁS'!#REF!</definedName>
    <definedName name="pr5107" localSheetId="1">'2.mell ÁLLAMI TÁMOGATÁS'!$A$61</definedName>
    <definedName name="pr5108" localSheetId="1">'2.mell ÁLLAMI TÁMOGATÁS'!$A$62</definedName>
    <definedName name="pr5120" localSheetId="1">'2.mell ÁLLAMI TÁMOGATÁS'!$A$63</definedName>
    <definedName name="pr5132" localSheetId="1">'2.mell ÁLLAMI TÁMOGATÁS'!$A$64</definedName>
    <definedName name="pr5232" localSheetId="1">'2.mell ÁLLAMI TÁMOGATÁS'!$A$67</definedName>
    <definedName name="pr5233" localSheetId="1">'2.mell ÁLLAMI TÁMOGATÁS'!$A$68</definedName>
    <definedName name="pr5237" localSheetId="1">'2.mell ÁLLAMI TÁMOGATÁS'!$A$70</definedName>
    <definedName name="pr5238" localSheetId="1">'2.mell ÁLLAMI TÁMOGATÁS'!#REF!</definedName>
    <definedName name="pr5239" localSheetId="1">'2.mell ÁLLAMI TÁMOGATÁS'!#REF!</definedName>
    <definedName name="pr5254" localSheetId="1">'2.mell ÁLLAMI TÁMOGATÁS'!$A$71</definedName>
    <definedName name="pr5255" localSheetId="1">'2.mell ÁLLAMI TÁMOGATÁS'!#REF!</definedName>
    <definedName name="pr5256" localSheetId="1">'2.mell ÁLLAMI TÁMOGATÁS'!#REF!</definedName>
    <definedName name="pr5336" localSheetId="1">'2.mell ÁLLAMI TÁMOGATÁS'!$A$74</definedName>
    <definedName name="pr5337" localSheetId="1">'2.mell ÁLLAMI TÁMOGATÁS'!$A$75</definedName>
    <definedName name="pr5338" localSheetId="1">'2.mell ÁLLAMI TÁMOGATÁS'!$A$77</definedName>
    <definedName name="pr5339" localSheetId="1">'2.mell ÁLLAMI TÁMOGATÁS'!#REF!</definedName>
    <definedName name="pr5340" localSheetId="1">'2.mell ÁLLAMI TÁMOGATÁS'!#REF!</definedName>
    <definedName name="pr5342" localSheetId="1">'2.mell ÁLLAMI TÁMOGATÁS'!$A$78</definedName>
    <definedName name="pr5343" localSheetId="1">'2.mell ÁLLAMI TÁMOGATÁS'!#REF!</definedName>
    <definedName name="pr5344" localSheetId="1">'2.mell ÁLLAMI TÁMOGATÁS'!#REF!</definedName>
    <definedName name="pr5348" localSheetId="1">'2.mell ÁLLAMI TÁMOGATÁS'!$A$79</definedName>
    <definedName name="pr5349" localSheetId="1">'2.mell ÁLLAMI TÁMOGATÁS'!#REF!</definedName>
    <definedName name="pr5350" localSheetId="1">'2.mell ÁLLAMI TÁMOGATÁS'!#REF!</definedName>
    <definedName name="pr5352" localSheetId="1">'2.mell ÁLLAMI TÁMOGATÁS'!$A$80</definedName>
    <definedName name="pr5353" localSheetId="1">'2.mell ÁLLAMI TÁMOGATÁS'!#REF!</definedName>
    <definedName name="pr5354" localSheetId="1">'2.mell ÁLLAMI TÁMOGATÁS'!#REF!</definedName>
    <definedName name="pr5357" localSheetId="1">'2.mell ÁLLAMI TÁMOGATÁS'!$A$81</definedName>
    <definedName name="pr5358" localSheetId="1">'2.mell ÁLLAMI TÁMOGATÁS'!#REF!</definedName>
    <definedName name="pr5359" localSheetId="1">'2.mell ÁLLAMI TÁMOGATÁS'!#REF!</definedName>
    <definedName name="pr5361" localSheetId="1">'2.mell ÁLLAMI TÁMOGATÁS'!$A$82</definedName>
    <definedName name="pr5362" localSheetId="1">'2.mell ÁLLAMI TÁMOGATÁS'!#REF!</definedName>
    <definedName name="pr5363" localSheetId="1">'2.mell ÁLLAMI TÁMOGATÁS'!#REF!</definedName>
    <definedName name="pr5369" localSheetId="1">'2.mell ÁLLAMI TÁMOGATÁS'!$A$83</definedName>
    <definedName name="pr5370" localSheetId="1">'2.mell ÁLLAMI TÁMOGATÁS'!#REF!</definedName>
    <definedName name="pr5371" localSheetId="1">'2.mell ÁLLAMI TÁMOGATÁS'!#REF!</definedName>
    <definedName name="pr5373" localSheetId="1">'2.mell ÁLLAMI TÁMOGATÁS'!$A$84</definedName>
    <definedName name="pr5374" localSheetId="1">'2.mell ÁLLAMI TÁMOGATÁS'!#REF!</definedName>
    <definedName name="pr5375" localSheetId="1">'2.mell ÁLLAMI TÁMOGATÁS'!#REF!</definedName>
    <definedName name="pr5377" localSheetId="1">'2.mell ÁLLAMI TÁMOGATÁS'!$A$85</definedName>
    <definedName name="pr5378" localSheetId="1">'2.mell ÁLLAMI TÁMOGATÁS'!#REF!</definedName>
    <definedName name="pr5379" localSheetId="1">'2.mell ÁLLAMI TÁMOGATÁS'!#REF!</definedName>
    <definedName name="pr5398" localSheetId="1">'2.mell ÁLLAMI TÁMOGATÁS'!$A$86</definedName>
    <definedName name="pr5399" localSheetId="1">'2.mell ÁLLAMI TÁMOGATÁS'!#REF!</definedName>
    <definedName name="pr5400" localSheetId="1">'2.mell ÁLLAMI TÁMOGATÁS'!#REF!</definedName>
    <definedName name="pr5402" localSheetId="1">'2.mell ÁLLAMI TÁMOGATÁS'!$A$87</definedName>
    <definedName name="pr5403" localSheetId="1">'2.mell ÁLLAMI TÁMOGATÁS'!#REF!</definedName>
    <definedName name="pr5404" localSheetId="1">'2.mell ÁLLAMI TÁMOGATÁS'!#REF!</definedName>
    <definedName name="pr5406" localSheetId="1">'2.mell ÁLLAMI TÁMOGATÁS'!$A$88</definedName>
    <definedName name="pr5407" localSheetId="1">'2.mell ÁLLAMI TÁMOGATÁS'!#REF!</definedName>
    <definedName name="pr5408" localSheetId="1">'2.mell ÁLLAMI TÁMOGATÁS'!#REF!</definedName>
    <definedName name="pr5426" localSheetId="1">'2.mell ÁLLAMI TÁMOGATÁS'!$A$89</definedName>
    <definedName name="pr5427" localSheetId="1">'2.mell ÁLLAMI TÁMOGATÁS'!#REF!</definedName>
    <definedName name="pr5428" localSheetId="1">'2.mell ÁLLAMI TÁMOGATÁS'!#REF!</definedName>
    <definedName name="pr5439" localSheetId="1">'2.mell ÁLLAMI TÁMOGATÁS'!$A$90</definedName>
    <definedName name="pr5440" localSheetId="1">'2.mell ÁLLAMI TÁMOGATÁS'!#REF!</definedName>
    <definedName name="pr5441" localSheetId="1">'2.mell ÁLLAMI TÁMOGATÁS'!#REF!</definedName>
    <definedName name="pr5451" localSheetId="1">'2.mell ÁLLAMI TÁMOGATÁS'!$A$91</definedName>
    <definedName name="pr5452" localSheetId="1">'2.mell ÁLLAMI TÁMOGATÁS'!#REF!</definedName>
    <definedName name="pr5453" localSheetId="1">'2.mell ÁLLAMI TÁMOGATÁS'!#REF!</definedName>
    <definedName name="pr5456" localSheetId="1">'2.mell ÁLLAMI TÁMOGATÁS'!$A$92</definedName>
    <definedName name="pr5457" localSheetId="1">'2.mell ÁLLAMI TÁMOGATÁS'!#REF!</definedName>
    <definedName name="pr5458" localSheetId="1">'2.mell ÁLLAMI TÁMOGATÁS'!#REF!</definedName>
    <definedName name="pr5469" localSheetId="1">'2.mell ÁLLAMI TÁMOGATÁS'!$A$93</definedName>
    <definedName name="pr5470" localSheetId="1">'2.mell ÁLLAMI TÁMOGATÁS'!#REF!</definedName>
    <definedName name="pr5471" localSheetId="1">'2.mell ÁLLAMI TÁMOGATÁS'!#REF!</definedName>
    <definedName name="pr5477" localSheetId="1">'2.mell ÁLLAMI TÁMOGATÁS'!$A$94</definedName>
    <definedName name="pr5492" localSheetId="1">'2.mell ÁLLAMI TÁMOGATÁS'!#REF!</definedName>
    <definedName name="pr5493" localSheetId="1">'2.mell ÁLLAMI TÁMOGATÁS'!#REF!</definedName>
    <definedName name="pr5494" localSheetId="1">'2.mell ÁLLAMI TÁMOGATÁS'!#REF!</definedName>
    <definedName name="pr5497" localSheetId="1">'2.mell ÁLLAMI TÁMOGATÁS'!$A$95</definedName>
    <definedName name="pr5498" localSheetId="1">'2.mell ÁLLAMI TÁMOGATÁS'!#REF!</definedName>
    <definedName name="pr5499" localSheetId="1">'2.mell ÁLLAMI TÁMOGATÁS'!#REF!</definedName>
    <definedName name="pr5505" localSheetId="1">'2.mell ÁLLAMI TÁMOGATÁS'!$A$96</definedName>
    <definedName name="pr5506" localSheetId="1">'2.mell ÁLLAMI TÁMOGATÁS'!#REF!</definedName>
    <definedName name="pr5507" localSheetId="1">'2.mell ÁLLAMI TÁMOGATÁS'!#REF!</definedName>
    <definedName name="pr5509" localSheetId="1">'2.mell ÁLLAMI TÁMOGATÁS'!$A$97</definedName>
    <definedName name="pr5510" localSheetId="1">'2.mell ÁLLAMI TÁMOGATÁS'!#REF!</definedName>
    <definedName name="pr5511" localSheetId="1">'2.mell ÁLLAMI TÁMOGATÁS'!#REF!</definedName>
    <definedName name="pr5517" localSheetId="1">'2.mell ÁLLAMI TÁMOGATÁS'!$A$98</definedName>
    <definedName name="pr5518" localSheetId="1">'2.mell ÁLLAMI TÁMOGATÁS'!#REF!</definedName>
    <definedName name="pr5519" localSheetId="1">'2.mell ÁLLAMI TÁMOGATÁS'!#REF!</definedName>
    <definedName name="pr5527" localSheetId="1">'2.mell ÁLLAMI TÁMOGATÁS'!$A$99</definedName>
    <definedName name="pr5528" localSheetId="1">'2.mell ÁLLAMI TÁMOGATÁS'!#REF!</definedName>
    <definedName name="pr5529" localSheetId="1">'2.mell ÁLLAMI TÁMOGATÁS'!#REF!</definedName>
    <definedName name="pr5531" localSheetId="1">'2.mell ÁLLAMI TÁMOGATÁS'!$A$100</definedName>
    <definedName name="pr5532" localSheetId="1">'2.mell ÁLLAMI TÁMOGATÁS'!#REF!</definedName>
    <definedName name="pr5533" localSheetId="1">'2.mell ÁLLAMI TÁMOGATÁS'!#REF!</definedName>
    <definedName name="pr5536" localSheetId="1">'2.mell ÁLLAMI TÁMOGATÁS'!$A$101</definedName>
    <definedName name="pr5537" localSheetId="1">'2.mell ÁLLAMI TÁMOGATÁS'!#REF!</definedName>
    <definedName name="pr5538" localSheetId="1">'2.mell ÁLLAMI TÁMOGATÁS'!#REF!</definedName>
    <definedName name="pr5543" localSheetId="1">'2.mell ÁLLAMI TÁMOGATÁS'!$A$102</definedName>
    <definedName name="pr5544" localSheetId="1">'2.mell ÁLLAMI TÁMOGATÁS'!#REF!</definedName>
    <definedName name="pr5545" localSheetId="1">'2.mell ÁLLAMI TÁMOGATÁS'!#REF!</definedName>
    <definedName name="pr5551" localSheetId="1">'2.mell ÁLLAMI TÁMOGATÁS'!$A$103</definedName>
    <definedName name="pr5552" localSheetId="1">'2.mell ÁLLAMI TÁMOGATÁS'!#REF!</definedName>
    <definedName name="pr5553" localSheetId="1">'2.mell ÁLLAMI TÁMOGATÁS'!#REF!</definedName>
    <definedName name="pr5751" localSheetId="1">'2.mell ÁLLAMI TÁMOGATÁS'!$A$107</definedName>
    <definedName name="pr5752" localSheetId="1">'2.mell ÁLLAMI TÁMOGATÁS'!$A$109</definedName>
    <definedName name="pr5753" localSheetId="1">'2.mell ÁLLAMI TÁMOGATÁS'!$A$110</definedName>
    <definedName name="pr5754" localSheetId="1">'2.mell ÁLLAMI TÁMOGATÁS'!#REF!</definedName>
    <definedName name="pr5755" localSheetId="1">'2.mell ÁLLAMI TÁMOGATÁS'!#REF!</definedName>
    <definedName name="pr5759" localSheetId="1">'2.mell ÁLLAMI TÁMOGATÁS'!$A$111</definedName>
    <definedName name="pr5760" localSheetId="1">'2.mell ÁLLAMI TÁMOGATÁS'!#REF!</definedName>
    <definedName name="pr5761" localSheetId="1">'2.mell ÁLLAMI TÁMOGATÁS'!#REF!</definedName>
    <definedName name="pr5767" localSheetId="1">'2.mell ÁLLAMI TÁMOGATÁS'!$A$112</definedName>
    <definedName name="pr5768" localSheetId="1">'2.mell ÁLLAMI TÁMOGATÁS'!#REF!</definedName>
    <definedName name="pr5769" localSheetId="1">'2.mell ÁLLAMI TÁMOGATÁS'!#REF!</definedName>
    <definedName name="pr5778" localSheetId="1">'2.mell ÁLLAMI TÁMOGATÁS'!$A$114</definedName>
    <definedName name="pr5779" localSheetId="1">'2.mell ÁLLAMI TÁMOGATÁS'!$A$115</definedName>
    <definedName name="pr5780" localSheetId="1">'2.mell ÁLLAMI TÁMOGATÁS'!#REF!</definedName>
    <definedName name="pr5781" localSheetId="1">'2.mell ÁLLAMI TÁMOGATÁS'!#REF!</definedName>
    <definedName name="pr5785" localSheetId="1">'2.mell ÁLLAMI TÁMOGATÁS'!$A$116</definedName>
    <definedName name="pr5786" localSheetId="1">'2.mell ÁLLAMI TÁMOGATÁS'!#REF!</definedName>
    <definedName name="pr5787" localSheetId="1">'2.mell ÁLLAMI TÁMOGATÁS'!#REF!</definedName>
    <definedName name="pr5801" localSheetId="1">'2.mell ÁLLAMI TÁMOGATÁS'!$A$117</definedName>
    <definedName name="pr5802" localSheetId="1">'2.mell ÁLLAMI TÁMOGATÁS'!#REF!</definedName>
    <definedName name="pr5803" localSheetId="1">'2.mell ÁLLAMI TÁMOGATÁS'!#REF!</definedName>
    <definedName name="pr5808" localSheetId="1">'2.mell ÁLLAMI TÁMOGATÁS'!$A$118</definedName>
    <definedName name="pr5809" localSheetId="1">'2.mell ÁLLAMI TÁMOGATÁS'!#REF!</definedName>
    <definedName name="pr5810" localSheetId="1">'2.mell ÁLLAMI TÁMOGATÁS'!#REF!</definedName>
    <definedName name="pr5812" localSheetId="1">'2.mell ÁLLAMI TÁMOGATÁS'!$A$119</definedName>
    <definedName name="pr5825" localSheetId="1">'2.mell ÁLLAMI TÁMOGATÁS'!$A$120</definedName>
    <definedName name="pr5848" localSheetId="1">'2.mell ÁLLAMI TÁMOGATÁS'!$A$121</definedName>
    <definedName name="pr5849" localSheetId="1">'2.mell ÁLLAMI TÁMOGATÁS'!#REF!</definedName>
    <definedName name="pr5850" localSheetId="1">'2.mell ÁLLAMI TÁMOGATÁS'!#REF!</definedName>
    <definedName name="pr5866" localSheetId="1">'2.mell ÁLLAMI TÁMOGATÁS'!$A$122</definedName>
    <definedName name="pr5867" localSheetId="1">'2.mell ÁLLAMI TÁMOGATÁS'!#REF!</definedName>
    <definedName name="pr5868" localSheetId="1">'2.mell ÁLLAMI TÁMOGATÁS'!#REF!</definedName>
    <definedName name="pr5875" localSheetId="1">'2.mell ÁLLAMI TÁMOGATÁS'!$A$123</definedName>
    <definedName name="pr5876" localSheetId="1">'2.mell ÁLLAMI TÁMOGATÁS'!#REF!</definedName>
    <definedName name="pr5927" localSheetId="1">'2.mell ÁLLAMI TÁMOGATÁS'!#REF!</definedName>
    <definedName name="pr5946" localSheetId="1">'2.mell ÁLLAMI TÁMOGATÁS'!$A$124</definedName>
    <definedName name="pr5964" localSheetId="1">'2.mell ÁLLAMI TÁMOGATÁS'!$A$125</definedName>
    <definedName name="pr5965" localSheetId="1">'2.mell ÁLLAMI TÁMOGATÁS'!#REF!</definedName>
    <definedName name="pr6065" localSheetId="1">'2.mell ÁLLAMI TÁMOGATÁS'!$A$126</definedName>
    <definedName name="pr6082" localSheetId="1">'2.mell ÁLLAMI TÁMOGATÁS'!$A$127</definedName>
    <definedName name="pr6098" localSheetId="1">'2.mell ÁLLAMI TÁMOGATÁS'!$A$128</definedName>
    <definedName name="pr6099" localSheetId="1">'2.mell ÁLLAMI TÁMOGATÁS'!#REF!</definedName>
    <definedName name="pr6100" localSheetId="1">'2.mell ÁLLAMI TÁMOGATÁS'!#REF!</definedName>
    <definedName name="pr6104" localSheetId="1">'2.mell ÁLLAMI TÁMOGATÁS'!$A$129</definedName>
    <definedName name="pr6105" localSheetId="1">'2.mell ÁLLAMI TÁMOGATÁS'!$A$130</definedName>
  </definedNames>
  <calcPr fullCalcOnLoad="1"/>
</workbook>
</file>

<file path=xl/sharedStrings.xml><?xml version="1.0" encoding="utf-8"?>
<sst xmlns="http://schemas.openxmlformats.org/spreadsheetml/2006/main" count="2455" uniqueCount="830">
  <si>
    <t>CÍMREND</t>
  </si>
  <si>
    <t>I.</t>
  </si>
  <si>
    <t>Polgármesteri Hivatal</t>
  </si>
  <si>
    <t>II.</t>
  </si>
  <si>
    <t>Vak Bottyán ÁMK</t>
  </si>
  <si>
    <t>III.</t>
  </si>
  <si>
    <t>"Öszikék" Szociális Szolgáltató Központ</t>
  </si>
  <si>
    <t>IV.</t>
  </si>
  <si>
    <t>Városi Könyvtár</t>
  </si>
  <si>
    <t>A helyi önkormányzatok normatív hozzájárulásai</t>
  </si>
  <si>
    <t>Jogcím</t>
  </si>
  <si>
    <t>mutató</t>
  </si>
  <si>
    <t>fajlagos összeg</t>
  </si>
  <si>
    <t>összeg (Ft)</t>
  </si>
  <si>
    <t>1. Települési önkormányzatok feladatai</t>
  </si>
  <si>
    <t>a) Település-üzemeltetési, igazgatási és sportfeladatok</t>
  </si>
  <si>
    <t>b) Közösségi közlekedési feladatok</t>
  </si>
  <si>
    <t>2. Körzeti igazgatás</t>
  </si>
  <si>
    <t>a) Okmányirodák működése és gyámügyi igazgatási feladatok</t>
  </si>
  <si>
    <t>b) Építésügyi igazgatási feladatok</t>
  </si>
  <si>
    <t>3. Körjegyzőség működése</t>
  </si>
  <si>
    <t>a) Alap-hozzájárulás</t>
  </si>
  <si>
    <t>b) Ösztönző hozzájárulás</t>
  </si>
  <si>
    <t>4. Megyei, fővárosi önkormányzatok feladatai</t>
  </si>
  <si>
    <t>a) Igazgatási és sportfeladatok</t>
  </si>
  <si>
    <t>b) Területi gyermekvédelmi szakszolgálat működtetése</t>
  </si>
  <si>
    <t>5. Lakott külterülettel kapcsolatos feladatok</t>
  </si>
  <si>
    <t>6. Lakossági települési folyékony hulladék ártalmatlanítása</t>
  </si>
  <si>
    <t>7. A társadalmi-gazdasági és infrastrukturális szempontból elmaradott, illetve súlyos foglalkoztatási gondokkal küzdő települési önkormányzatok feladatai</t>
  </si>
  <si>
    <t>a) a társadalmi-gazdasági és infrastrukturális szempontból elmaradott vagy súlyos foglalkoztatási gondokkal küzdő település:</t>
  </si>
  <si>
    <t>b) a társadalmi-gazdasági és infrastrukturális szempontból elmaradott és súlyos foglalkoztatási gondokkal küzdő település:</t>
  </si>
  <si>
    <t>8. Üdülőhelyi feladatok</t>
  </si>
  <si>
    <t>9. Pénzbeli szociális juttatások</t>
  </si>
  <si>
    <t>10. Közművelődési és közgyűjteményi feladatok</t>
  </si>
  <si>
    <t>a) Helyi közművelődési és közgyűjteményi feladatok</t>
  </si>
  <si>
    <t>b) Megyei/fővárosi közművelődési és közgyűjteményi feladatok</t>
  </si>
  <si>
    <t>11. Szociális és gyermekjóléti alapszolgáltatás feladatai</t>
  </si>
  <si>
    <t>a) Szociális és gyermekjóléti alapszolgáltatások általános feladatai</t>
  </si>
  <si>
    <t>b) Családsegítés</t>
  </si>
  <si>
    <t>c) Gyermekjóléti szolgálat</t>
  </si>
  <si>
    <t>d) Szociális étkeztetés</t>
  </si>
  <si>
    <t>e) Házi segítségnyújtás</t>
  </si>
  <si>
    <t>f) Falugondnoki vagy tanyagondnoki szolgáltatás</t>
  </si>
  <si>
    <t>g) Támogató szolgáltatás</t>
  </si>
  <si>
    <t>h) Közösségi ellátások</t>
  </si>
  <si>
    <t>i) Utcai szociális munka</t>
  </si>
  <si>
    <t>j) Időskorúak nappali intézményi ellátása</t>
  </si>
  <si>
    <t>k) Pszichiátriai és szenvedélybetegek, hajléktalanok nappali intézményi ellátása</t>
  </si>
  <si>
    <t>l) Fogyatékos és demens személyek nappali intézményi ellátása</t>
  </si>
  <si>
    <t>m) Fogyatékos személyek nappali intézményében elhelyezett gyermekek kedvezményes étkeztetése</t>
  </si>
  <si>
    <t>12. Szociális és gyermekvédelmi bentlakásos és átmeneti elhelyezés</t>
  </si>
  <si>
    <t>a) Fokozott ápolást, gondozást igénylő ellátás</t>
  </si>
  <si>
    <t>b) Átlagos ápolást, gondozást igénylő ellátás</t>
  </si>
  <si>
    <t>c) Emelt színvonalú bentlakásos ellátás</t>
  </si>
  <si>
    <t>13. Hajléktalanok átmeneti intézményei</t>
  </si>
  <si>
    <t>a) Hajléktalanok átmeneti szállása, éjjeli menedékhely</t>
  </si>
  <si>
    <t>b) Bázis-szállás</t>
  </si>
  <si>
    <t>14. Gyermekek napközbeni ellátása</t>
  </si>
  <si>
    <t>a) Bölcsődei ellátás</t>
  </si>
  <si>
    <t>b) Családi napközi ellátás</t>
  </si>
  <si>
    <t>c) Ingyenes intézményi étkeztetés</t>
  </si>
  <si>
    <t>15. Közoktatási alap-hozzájárulás (az óvodai neveléshez, az iskolai oktatáshoz, a szakképzés elméleti képzéshez, alapfokú művészetoktatáshoz, kollégiumi neveléshez, általános iskolai napközi otthoni, tanulószobai, iskolaotthonos oktatáshoz)</t>
  </si>
  <si>
    <t>16. Közoktatási kiegészítő hozzájárulások</t>
  </si>
  <si>
    <t>16.1. Iskolai gyakorlati oktatás, szakképzés (szakmai gyakorlati képzés)</t>
  </si>
  <si>
    <t>16.2. Sajátos nevelési igényű gyermekek, tanulók nevelése, oktatása</t>
  </si>
  <si>
    <t>16.3. Nem magyar nyelven folyó nevelés és oktatás, valamint a roma kisebbségi oktatás</t>
  </si>
  <si>
    <t>16.4. Nemzetiségi nyelvű, két tanítási nyelvű oktatás, nyelvi előkészítő oktatás</t>
  </si>
  <si>
    <t>16.5. Egyes pedagógiai programok, módszerek támogatása</t>
  </si>
  <si>
    <t>16.6. Hozzájárulások egyes közoktatási intézményeket fenntartó önkormányzatok feladatellátásához</t>
  </si>
  <si>
    <t>17. Szociális juttatások, egyéb szolgáltatások</t>
  </si>
  <si>
    <t>17.1. Kedvezményes óvodai, iskolai, kollégiumi étkeztetés</t>
  </si>
  <si>
    <t>17.2. Tanulók tankönyvellátásának támogatása</t>
  </si>
  <si>
    <t>17.3. Kollégiumi, diákotthoni lakhatási feltételek megteremtése</t>
  </si>
  <si>
    <t>ÖSSZESEN:</t>
  </si>
  <si>
    <t>A helyi önkormányzatokat megillető személyi jövedelemadó megosztása</t>
  </si>
  <si>
    <t>A települési önkormányzatot megilleti a településre kimutatott személyi jövedelemadó 8%-a.</t>
  </si>
  <si>
    <t>A települési önkormányzatok jövedelemdifferenciálódásának mérséklése</t>
  </si>
  <si>
    <t>A helyi önkormányzatok által felhasználható központosított előirányzatok</t>
  </si>
  <si>
    <t>1. Lakossági közműfejlesztés támogatása</t>
  </si>
  <si>
    <t>2. Lakossági víz- és csatornaszolgáltatás támogatása</t>
  </si>
  <si>
    <t>3. Kompok, révek fenntartásának, felújításának támogatása</t>
  </si>
  <si>
    <t>4. Határátkelőhelyek fenntartásának támogatása</t>
  </si>
  <si>
    <t>5. Települési és területi kisebbségi önkormányzatok működésének támogatása</t>
  </si>
  <si>
    <t>6. Kiegészítő támogatás nemzetiségi nevelési, oktatási feladatokhoz</t>
  </si>
  <si>
    <t>7. Könyvtári és közművelődési érdekeltségnövelő támogatás, múzeumok szakmai támogatása</t>
  </si>
  <si>
    <t>8. Helyi önkormányzatok hivatásos zenekari és énekkari támogatása</t>
  </si>
  <si>
    <t>9. Helyi szervezési intézkedésekhez kapcsolódó többletkiadások támogatása</t>
  </si>
  <si>
    <t>10. Ózdi martinsalak felhasználása miatt kárt szenvedett lakóépületek tulajdonosainak kártalanítása</t>
  </si>
  <si>
    <t>11. A 2007. évi jövedelemdifferenciálódás mérséklésénél beszámítással érintett önkormányzatok támogatása</t>
  </si>
  <si>
    <t>12. Önkormányzatok és jogi személyiségű társulásaik európai uniós fejlesztési pályázatai saját forrás kiegészítésének támogatása</t>
  </si>
  <si>
    <t>13. Helyi közösségi közlekedés normatív támogatása</t>
  </si>
  <si>
    <t>14. Települési önkormányzati szilárd burkolatú belterületi közutak burkolatfelújításának támogatása</t>
  </si>
  <si>
    <t>15. A szakmai vizsgák lebonyolításának támogatása</t>
  </si>
  <si>
    <t>16. Esélyegyenlőséget, felzárkóztatást segítő támogatások</t>
  </si>
  <si>
    <t>17. Hivatásos önkormányzati tűzoltóságok kiegészítő támogatása</t>
  </si>
  <si>
    <t>18. Közoktatás-fejlesztési célok támogatása</t>
  </si>
  <si>
    <t>20. Belterületi utak szilárd burkolattal való ellátásának támogatása</t>
  </si>
  <si>
    <t>21. A vizitdíj visszatérítésének támogatása</t>
  </si>
  <si>
    <t>22. Az alapfokú művészetoktatás támogatása</t>
  </si>
  <si>
    <t>23. A kistelepülési iskolák és a körjegyzőségek tárgyi feltételeinek javítása, valamint közösségi buszok beszerzése</t>
  </si>
  <si>
    <t>24. 2006. év tavaszán kialakult árvíz és belvíz miatti károk enyhítése</t>
  </si>
  <si>
    <t>25. Nyári gyermekétkeztetés</t>
  </si>
  <si>
    <t>26. A 2008. évi bérpolitikai intézkedések támogatása</t>
  </si>
  <si>
    <t>27. Belterületi belvízrendezési célok támogatása</t>
  </si>
  <si>
    <t>28. Villamosenergia áremelkedés hatásának ellentételezése</t>
  </si>
  <si>
    <t>A helyi önkormányzatok normatív, kötött felhasználású támogatásai</t>
  </si>
  <si>
    <t>I. KIEGÉSZÍTŐ TÁMOGATÁS EGYES KÖZOKTATÁSI FELADATOKHOZ</t>
  </si>
  <si>
    <t>1. Pedagógus szakvizsga, továbbképzés, emelt szintű érettségi vizsgáztatásra való felkészülés támogatása</t>
  </si>
  <si>
    <t>2. A fővárosi és megyei közalapítványok szakmai tevékenysége</t>
  </si>
  <si>
    <t>3. Pedagógiai szakszolgálat</t>
  </si>
  <si>
    <t>4. Diáksporttal kapcsolatos támogatások</t>
  </si>
  <si>
    <t>II. KIEGÉSZÍTŐ TÁMOGATÁS EGYES SZOCIÁLIS FELADATOKHOZ</t>
  </si>
  <si>
    <t>1. Egyes jövedelempótló támogatások kiegészítése</t>
  </si>
  <si>
    <t>2. Önkormányzat által szervezett közfoglalkoztatás támogatása</t>
  </si>
  <si>
    <t>3. Szociális továbbképzés és szakvizsga támogatása</t>
  </si>
  <si>
    <t>III. HELYI ÖNKORMÁNYZATI HIVATÁSOS TŰZOLTÓSÁGOK TÁMOGATÁSA</t>
  </si>
  <si>
    <t>1. A hivatásos önkormányzati tűzoltóság állományának személyi juttatásaihoz:</t>
  </si>
  <si>
    <t>2. A hivatásos önkormányzati tűzoltóság dologi kiadásai</t>
  </si>
  <si>
    <t>IV. A TÖBBCÉLÚ KISTÉRSÉGI TÁRSULÁSOK TÁMOGATÁSA</t>
  </si>
  <si>
    <t>2.1. Többcélú kistérségi társulások általános feladatainak támogatása</t>
  </si>
  <si>
    <t>2.2. A többcélú kistérségi társulások közoktatási feladatainak támogatása</t>
  </si>
  <si>
    <t>2.3. A többcélú kistérségi társulások szociális intézményi feladatainak támogatása</t>
  </si>
  <si>
    <t>2.4. A többcélú kistérségi társulások szociális alapszolgáltatási feladatainak támogatása</t>
  </si>
  <si>
    <t>2.5. A többcélú kistérségi társulások gyermekek átmeneti gondozási feladatainak támogatása</t>
  </si>
  <si>
    <t>2.6. A többcélú kistérségi társulások gyermekjóléti alapellátási feladatainak támogatása</t>
  </si>
  <si>
    <t>2.7. A többcélú kistérségi társulások mozgókönyvtári és egyes közművelődési feladatainak támogatása</t>
  </si>
  <si>
    <t>2.8. A többcélú kistérségi társulások belső ellenőrzési feladatainak támogatása</t>
  </si>
  <si>
    <t>2. sz. melléklet</t>
  </si>
  <si>
    <t>Megnevezés</t>
  </si>
  <si>
    <t>INTÉZMÉNYI MŰKÖDÉSI BEVÉTELEK</t>
  </si>
  <si>
    <t>Hatósági jogkörhöz köthető működési bevételek</t>
  </si>
  <si>
    <t>Egyéb saját bevételek</t>
  </si>
  <si>
    <t>ÁFA bevételek és visszatérülések</t>
  </si>
  <si>
    <t>Hozam és kamat bevételek</t>
  </si>
  <si>
    <t>Átvett pénzeszközök működési célra Áht-n kívülről</t>
  </si>
  <si>
    <t>MŰKÖDÉSI CÉLÚ TÁMOGATÁSOK, KIEGÉSZÍTÉSEK</t>
  </si>
  <si>
    <t>Támogatás értékű működési bevételek</t>
  </si>
  <si>
    <t>költségvetési kiegészítések, visszatérülések</t>
  </si>
  <si>
    <t>Önkormányzatok költségvetési támogatása</t>
  </si>
  <si>
    <t xml:space="preserve"> Normatív hozzájárulások</t>
  </si>
  <si>
    <t>Központosított előirányzatok</t>
  </si>
  <si>
    <t>Működőképességet megőrző kiegészítő támogatások</t>
  </si>
  <si>
    <t>Normatív kötött felhasználású támogatások</t>
  </si>
  <si>
    <t>Címzett támogatás</t>
  </si>
  <si>
    <t>Céltámogatás</t>
  </si>
  <si>
    <t>Egyéb</t>
  </si>
  <si>
    <t>ÖNKORMÁNYZATOK SAJÁTOS  BEVÉTELEI</t>
  </si>
  <si>
    <t>Illetékek</t>
  </si>
  <si>
    <t>Helyi adók  (kommunális adó nélkül)</t>
  </si>
  <si>
    <t>Helyi adóhoz kapcsolódó pótlékok, bírságok</t>
  </si>
  <si>
    <t>Átengedett központi adók</t>
  </si>
  <si>
    <t>Egyéb sajátos működési bevételek</t>
  </si>
  <si>
    <t>Önkormányzatok sajátos működési bevételei összesen</t>
  </si>
  <si>
    <t>Önkormányzatok sajátos felhalmozási bevételei összesen  (kommunális adót tartalmazza)</t>
  </si>
  <si>
    <t>HITELEK,  TÁMOGATÁSI KÖLCSÖNÖK</t>
  </si>
  <si>
    <t xml:space="preserve">Támogatási kölcsönök visszatérülése államháztartáson belülről </t>
  </si>
  <si>
    <t xml:space="preserve">Támogatási kölcsönök visszatérülése államháztartáson kívülről </t>
  </si>
  <si>
    <t xml:space="preserve">Támogatási kölcsönök igénybevétele államháztartáson belülről </t>
  </si>
  <si>
    <t xml:space="preserve">Rövid lejáratú hitelek felvétele </t>
  </si>
  <si>
    <t xml:space="preserve">Likvid hitelek felvétele </t>
  </si>
  <si>
    <t xml:space="preserve">Hosszú lejáratú hitelek felvétele </t>
  </si>
  <si>
    <t>Működésre</t>
  </si>
  <si>
    <t>Felhalmozásra</t>
  </si>
  <si>
    <t>FELHALMOZÁSI ÉS TŐKE JELLEGŰ BEVÉTELEK, FELHALMOZÁSI CÉLÚ TÁMOGATÁSOK</t>
  </si>
  <si>
    <t>Tárgyi eszközök, immateriális javak értékesítése</t>
  </si>
  <si>
    <t>Pénzügyi befektetések bevételei</t>
  </si>
  <si>
    <t>Támogatás értékű felhalmozási bevételek</t>
  </si>
  <si>
    <t>Felhalmozási célú átvett pénzeszközök Áht-n kívülről</t>
  </si>
  <si>
    <t>TOVÁBBADÁSI CÉLÚ BEVÉTELEK</t>
  </si>
  <si>
    <t>Államháztartáson belülről kapott továbbadási (lebonyolítási) célú bevétel</t>
  </si>
  <si>
    <t xml:space="preserve">Államháztartáson kívülről kapott továbbadási (lebonyolítási) célú bevétel </t>
  </si>
  <si>
    <t>ELŐZŐ ÉVI MARADVÁNY IGÉNYBE VÉTELE</t>
  </si>
  <si>
    <t>Felhalmozási célú</t>
  </si>
  <si>
    <t>Működési célú</t>
  </si>
  <si>
    <t>FELÜGYELETI SZERVTŐL KAPOTT TÁMOGATÁS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</si>
  <si>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</si>
  <si>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</si>
  <si>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</si>
  <si>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</si>
  <si>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BEVÉTELEK MINDÖSSZESEN</t>
  </si>
  <si>
    <t>3. sz. melléklet</t>
  </si>
  <si>
    <t>Gondozási Központ</t>
  </si>
  <si>
    <t>összesen</t>
  </si>
  <si>
    <t>4. sz. melléklet</t>
  </si>
  <si>
    <t>2009. év</t>
  </si>
  <si>
    <t>2010. év</t>
  </si>
  <si>
    <t>2011. év</t>
  </si>
  <si>
    <t>5. sz. melléklet</t>
  </si>
  <si>
    <t>MŰKÖDÉSI KIADÁSOK</t>
  </si>
  <si>
    <t>Személyi juttatások</t>
  </si>
  <si>
    <t xml:space="preserve"> Munkaadókat terhelő járulékok</t>
  </si>
  <si>
    <t xml:space="preserve"> Dologi kiadások</t>
  </si>
  <si>
    <t>Egyéb folyó kiadások</t>
  </si>
  <si>
    <t>Kamatkiadások</t>
  </si>
  <si>
    <t>Követelés elengedés, tartozás átvállalás kiadásai</t>
  </si>
  <si>
    <t>Előző évi maradvány visszafizetése</t>
  </si>
  <si>
    <t>Támogatás értékű működési kiadások</t>
  </si>
  <si>
    <t>Átadott pénzeszközök működési célra ÁHT-n kívülre</t>
  </si>
  <si>
    <t>Társadalom-szociálpol. és egyéb juttatás, támogatás</t>
  </si>
  <si>
    <t>Ellátottak pénzbeli juttatásai</t>
  </si>
  <si>
    <t>Egyéb működési célú támogatások, kiadások</t>
  </si>
  <si>
    <t>PÉNZFORGALOM NÉLKÜLI KIADÁSOK</t>
  </si>
  <si>
    <t>FELHALMOZÁSI KIADÁSOK</t>
  </si>
  <si>
    <t xml:space="preserve"> Beruházások</t>
  </si>
  <si>
    <t xml:space="preserve"> Felújítások</t>
  </si>
  <si>
    <t>Támogatás értékű felhalmozási kiadások</t>
  </si>
  <si>
    <t>Felhalmozási célú pénzeszköz átadások ÁHT-n kívülre</t>
  </si>
  <si>
    <t>PÉNZÜGYI BEFEKTETÉSEK</t>
  </si>
  <si>
    <t>Részvények és részesedések vásárlása</t>
  </si>
  <si>
    <t>Kárpótlási jegyek vásárlása</t>
  </si>
  <si>
    <t>Államkötvények, egyéb értékpapírok vásárlása</t>
  </si>
  <si>
    <t>Egyéb pénzügyi befektetések</t>
  </si>
  <si>
    <t>HITELEK, KÖLCSÖNÖK NYÚJTÁSA, TÖRLESZTÉSE</t>
  </si>
  <si>
    <t xml:space="preserve">Támogatási kölcsönök nyújtása államháztartáson belülre  </t>
  </si>
  <si>
    <t xml:space="preserve">Támogatási kölcsönök nyújtása államháztartáson kívülre </t>
  </si>
  <si>
    <t>Támogatási kölcsönök törlesztése államháztartáson belülre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</si>
  <si>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</si>
  <si>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</si>
  <si>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</si>
  <si>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>TOVÁBBADÁSI CÉLÚ KIADÁSOK</t>
  </si>
  <si>
    <t>Államháztartáson belülről kapott továbbadási (lebonyolítási) célú kiadás</t>
  </si>
  <si>
    <t xml:space="preserve">Államháztartáson kívülről kapott továbbadási (lebonyolítási) célú kiadás </t>
  </si>
  <si>
    <t>TARTALÉK</t>
  </si>
  <si>
    <t>Általános tartalék</t>
  </si>
  <si>
    <t>Céltartalék</t>
  </si>
  <si>
    <t>KIADÁSOK MINDÖSSZESEN</t>
  </si>
  <si>
    <t>7. sz. melléklet</t>
  </si>
  <si>
    <t>2010 év</t>
  </si>
  <si>
    <t>2011 év</t>
  </si>
  <si>
    <t>Cáltartalék</t>
  </si>
  <si>
    <t>8. sz. melléklet</t>
  </si>
  <si>
    <t>Működési kiadások</t>
  </si>
  <si>
    <t xml:space="preserve">Vak Bottyán ÁMK </t>
  </si>
  <si>
    <t>Működési bevételek</t>
  </si>
  <si>
    <t>Személyi juttatás</t>
  </si>
  <si>
    <t>Intézményi működési bevételek</t>
  </si>
  <si>
    <t>Munkaadókat terhelő járulék</t>
  </si>
  <si>
    <t>Működési célú támogatások, kiegészítések</t>
  </si>
  <si>
    <t>Dologi kiadás</t>
  </si>
  <si>
    <t>Önkormányzatok sajátos működési bevételei</t>
  </si>
  <si>
    <t>Egyéb folyó kiadások, kamatkiadások, követelés elengedés</t>
  </si>
  <si>
    <t>Működési célú kölcsönök visszatérülése</t>
  </si>
  <si>
    <t>Működési célú hitelek felvétele</t>
  </si>
  <si>
    <t>Előző évi működési maradvány igénybevétele</t>
  </si>
  <si>
    <t>Átadott pénzeszközök működésre</t>
  </si>
  <si>
    <t>Továbbadási célú bevételek</t>
  </si>
  <si>
    <t>Egyéb működési célú támogatások</t>
  </si>
  <si>
    <t>Felügyeleti szervtől kapott műk. Támogatás</t>
  </si>
  <si>
    <t>Ellátottak juttatásai</t>
  </si>
  <si>
    <t>Társadalom-és szociálpolitikai juttatások</t>
  </si>
  <si>
    <t>Felügyelet alá tart. Kv. Szerv támogatása</t>
  </si>
  <si>
    <t>Működési célú hitelek, kölcsönök</t>
  </si>
  <si>
    <t>Továbbadási célú kiadások</t>
  </si>
  <si>
    <t>Pénzforgalom nélküli kiadások</t>
  </si>
  <si>
    <t>Összesen:</t>
  </si>
  <si>
    <t>Felhalmozási kiadások</t>
  </si>
  <si>
    <t>Vak Bottyán Ámk</t>
  </si>
  <si>
    <t>Felhalmozási bevételek</t>
  </si>
  <si>
    <t>Felújítás</t>
  </si>
  <si>
    <t>Önkormányzatok sajátos felhalmozási bevételei</t>
  </si>
  <si>
    <t>Beruházás</t>
  </si>
  <si>
    <t>Felhalmozási célú kölcsönök visszatérülése</t>
  </si>
  <si>
    <t>Felhalmozási célú hitelek felvétele</t>
  </si>
  <si>
    <t xml:space="preserve"> Pénzeszköz átadások felhalmozási célra</t>
  </si>
  <si>
    <t>Felhalmozási és tőke jell. bevételek</t>
  </si>
  <si>
    <t>Pénzügyi befektetések</t>
  </si>
  <si>
    <t>Előző évi felhalmozási maradvány igénybevétele</t>
  </si>
  <si>
    <t>Felhalmozási célú hitelek, kölcsönök</t>
  </si>
  <si>
    <t>Tartalék</t>
  </si>
  <si>
    <t>Kiadások mindösszesen:</t>
  </si>
  <si>
    <t>Bevételek mindösszesen:</t>
  </si>
  <si>
    <t>Simontornya Város Önkormányzat 2009 évi előirányzat felhasználási ütemterve (E Ft)</t>
  </si>
  <si>
    <t>2009 évi eredeti előirányzat</t>
  </si>
  <si>
    <t>Január</t>
  </si>
  <si>
    <t>Február</t>
  </si>
  <si>
    <t>Március</t>
  </si>
  <si>
    <t>Április</t>
  </si>
  <si>
    <t>Május</t>
  </si>
  <si>
    <t xml:space="preserve">Június </t>
  </si>
  <si>
    <t xml:space="preserve">Első félév összesen </t>
  </si>
  <si>
    <t xml:space="preserve">Teljesítés     %  </t>
  </si>
  <si>
    <t>Július</t>
  </si>
  <si>
    <t>Augusztus</t>
  </si>
  <si>
    <t>Szeptember</t>
  </si>
  <si>
    <t>Október</t>
  </si>
  <si>
    <t xml:space="preserve">November </t>
  </si>
  <si>
    <t>December</t>
  </si>
  <si>
    <t>Év                            Összesen</t>
  </si>
  <si>
    <t>9=3+...+8</t>
  </si>
  <si>
    <t>18=9+(12+.+17)</t>
  </si>
  <si>
    <t>BEVÉTELEK</t>
  </si>
  <si>
    <t>Működési célú bevételek</t>
  </si>
  <si>
    <t>Felügyeleti szervtől kapott felh. Támogatás</t>
  </si>
  <si>
    <t>Felhalmozási célú bevételek</t>
  </si>
  <si>
    <t>Összes bevétel</t>
  </si>
  <si>
    <t>KIADÁSOK</t>
  </si>
  <si>
    <t>Év Összesen</t>
  </si>
  <si>
    <t>Kamatfizetés</t>
  </si>
  <si>
    <t xml:space="preserve"> Pénzeszköz átadások</t>
  </si>
  <si>
    <t>Értékpapír vásárlása</t>
  </si>
  <si>
    <t>Felhalmozási kiadás</t>
  </si>
  <si>
    <t>Összes kiadás</t>
  </si>
  <si>
    <t>önkormányzat</t>
  </si>
  <si>
    <t>Építményadó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</si>
  <si>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</si>
  <si>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</si>
  <si>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</si>
  <si>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</si>
  <si>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</si>
  <si>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</si>
  <si>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</si>
  <si>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 xml:space="preserve">Helyi adók összesen </t>
  </si>
  <si>
    <t>Pótlékok, bírságok</t>
  </si>
  <si>
    <t>Felújítás megnevezése</t>
  </si>
  <si>
    <t>Cím</t>
  </si>
  <si>
    <t>Teljes költség</t>
  </si>
  <si>
    <t>Felújítás kezdő éve</t>
  </si>
  <si>
    <t>Teljesített kisadások tárgyév előtt</t>
  </si>
  <si>
    <t>Teljesítendő kiadások tárgyévet követően</t>
  </si>
  <si>
    <t>közbeszerzési kötelezettség</t>
  </si>
  <si>
    <t>nincs</t>
  </si>
  <si>
    <t>Összesen</t>
  </si>
  <si>
    <t>Beruházás megnevezése</t>
  </si>
  <si>
    <t>Beruházás kezdő éve</t>
  </si>
  <si>
    <t>van</t>
  </si>
  <si>
    <t>14. sz. melléklet</t>
  </si>
  <si>
    <t>15. sz. melléklet</t>
  </si>
  <si>
    <t>Simontornya Város Önkormányzat által nyújtott hitel- és kölcsön alakulása lejárat és eszköz szerinti bontásban (E Ft)</t>
  </si>
  <si>
    <t>Kölcsön, hitel megnevezése</t>
  </si>
  <si>
    <t>Kölcsön, hitel nyújtás éve</t>
  </si>
  <si>
    <t>Lejáratának éve</t>
  </si>
  <si>
    <t xml:space="preserve">Hitel állománya  </t>
  </si>
  <si>
    <t>Hitel állománya tárgyévet követő második év január 01.</t>
  </si>
  <si>
    <t>Hitel állománya  a következő években</t>
  </si>
  <si>
    <t>Működési célú támogátási kölcsön Iskola Kft</t>
  </si>
  <si>
    <t>Rövid lejáratú kölcsönök összesen</t>
  </si>
  <si>
    <t>Hosszú lejáratú kölcsönök, hitelek összesen:</t>
  </si>
  <si>
    <t>MINDÖSSZESEN:</t>
  </si>
  <si>
    <t>Megnevezés (adó/kedvezményezett)</t>
  </si>
  <si>
    <t>Adóbevétel kedvezmény nélkül</t>
  </si>
  <si>
    <t>Adó kedvezmény</t>
  </si>
  <si>
    <t>Megjegyzés/hivatkozás</t>
  </si>
  <si>
    <t>Adókedvezmények</t>
  </si>
  <si>
    <t xml:space="preserve">Gépjárműadó </t>
  </si>
  <si>
    <t>Adókedvezmények összesen:</t>
  </si>
  <si>
    <t>17. sz. melléklet</t>
  </si>
  <si>
    <t xml:space="preserve"> Polgármesteri Hivatal</t>
  </si>
  <si>
    <t>18. sz. melléklet</t>
  </si>
  <si>
    <t>………</t>
  </si>
  <si>
    <t>Működési célú pénzeszközátadás államháztartáson kívülre</t>
  </si>
  <si>
    <t>Garancia- és kezességváll. származó kifizetés államháztartáson kívülre</t>
  </si>
  <si>
    <t>Felhalmozási célú pénzeszközátadás államháztartáson kívülre</t>
  </si>
  <si>
    <t xml:space="preserve">Pénzeszköz átadás összesen </t>
  </si>
  <si>
    <t>Felügyelet alá tartozó költségv. szervnek foly. Műk.támogatás</t>
  </si>
  <si>
    <t>Felügyelet alá tartozó kv. szervnek foly. Felh. támogatás</t>
  </si>
  <si>
    <t>Felügyelet alá tartozó költségvetési szervnek folyósított támogatás összesen</t>
  </si>
  <si>
    <t>központi költségvetési szervnek</t>
  </si>
  <si>
    <t>fejezeti kezelésű előirányzatnak</t>
  </si>
  <si>
    <t>társadalombiztosítási alapok kezelőinek</t>
  </si>
  <si>
    <t>elkülönített állami pénzalapnak</t>
  </si>
  <si>
    <t>helyi önkormányzatoknak és költségvetési szerveinek</t>
  </si>
  <si>
    <t>többcélú kistérségi társulásnak</t>
  </si>
  <si>
    <t>Országos kisebbségi Önkormányzatoknak</t>
  </si>
  <si>
    <t>Garancia- és kezességváll. szárm. kifizetés államháztart.belülre</t>
  </si>
  <si>
    <t xml:space="preserve">Támogatásértékű működési kiadás összesen </t>
  </si>
  <si>
    <t xml:space="preserve"> többcélú kistérségi társulásnak</t>
  </si>
  <si>
    <t xml:space="preserve">Támogatásértékű felhalmozási kiadás összesen </t>
  </si>
  <si>
    <t xml:space="preserve">Támogatásértékű kiadás összesen </t>
  </si>
  <si>
    <t>Támogatott szervezet, személy</t>
  </si>
  <si>
    <t>Sport</t>
  </si>
  <si>
    <t>Művelődési Ház</t>
  </si>
  <si>
    <t>Sóstói tábor</t>
  </si>
  <si>
    <t>Polgárdi Hulladékgazdálkodás</t>
  </si>
  <si>
    <t>K-K hozzájárulás</t>
  </si>
  <si>
    <t>Civil szervek támogatása</t>
  </si>
  <si>
    <t>Személyi jövedelemadó helyben maradó része és a megyei önkormányzatok részesedése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</si>
  <si>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</si>
  <si>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Gépjárműadó</t>
  </si>
  <si>
    <t>Luxusadó</t>
  </si>
  <si>
    <t>Termőföld bérbeadásából származó jövedelemadó</t>
  </si>
  <si>
    <t>Átengedett egyéb központi adók</t>
  </si>
  <si>
    <t xml:space="preserve">Átengedett központi adók </t>
  </si>
  <si>
    <t>Kötelezettségek megnevezése</t>
  </si>
  <si>
    <t>Köt.vállalás éve</t>
  </si>
  <si>
    <t>Tárgyév előtti kifizetés</t>
  </si>
  <si>
    <t>2011. évi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</si>
  <si>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</si>
  <si>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</si>
  <si>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</si>
  <si>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</si>
  <si>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 xml:space="preserve">  </t>
  </si>
  <si>
    <t>KIMUTATÁS  A  BANKHITELEKRŐL  ÉS  AZOK  HITELDÍJÁRÓL</t>
  </si>
  <si>
    <t xml:space="preserve"> </t>
  </si>
  <si>
    <t>ezer Ft-ban!</t>
  </si>
  <si>
    <t>Igénybevett  hitel</t>
  </si>
  <si>
    <t>Hitelek törlesztő részletei és hiteldíja (eFt-ban)</t>
  </si>
  <si>
    <t>H i t e l   c é l   megnevezése</t>
  </si>
  <si>
    <t>Éve</t>
  </si>
  <si>
    <t>Összege</t>
  </si>
  <si>
    <t>Hiteldíj</t>
  </si>
  <si>
    <t>hitelállomány</t>
  </si>
  <si>
    <t>(kv-</t>
  </si>
  <si>
    <t>(eFt)</t>
  </si>
  <si>
    <t>ig.vét.idő-</t>
  </si>
  <si>
    <t>Hosszú-</t>
  </si>
  <si>
    <t>Rövid-</t>
  </si>
  <si>
    <t>törleszt.</t>
  </si>
  <si>
    <t>kamat</t>
  </si>
  <si>
    <t>gar.díj</t>
  </si>
  <si>
    <t>törl.</t>
  </si>
  <si>
    <t>ben)</t>
  </si>
  <si>
    <t>pontjában</t>
  </si>
  <si>
    <t>lejáratú</t>
  </si>
  <si>
    <t xml:space="preserve">  I./ Beruházási, fejlesztési feladatokhoz:</t>
  </si>
  <si>
    <t xml:space="preserve">Kötvény kibocsátás </t>
  </si>
  <si>
    <t xml:space="preserve">                            kötvény kamat</t>
  </si>
  <si>
    <t xml:space="preserve">                            hitel garancia díj</t>
  </si>
  <si>
    <t xml:space="preserve">                   I.   Ö S S Z E S E N :</t>
  </si>
  <si>
    <t xml:space="preserve">II./ Éven belüli lejáratú hitelek: </t>
  </si>
  <si>
    <t>Működési hitelkeret</t>
  </si>
  <si>
    <t>visszafizetés</t>
  </si>
  <si>
    <t xml:space="preserve">                   II.   Ö S S Z E S E N :</t>
  </si>
  <si>
    <t xml:space="preserve">  A D Ó S S Á G    Ö S S Z E S E N  ( I. + II. ) :</t>
  </si>
  <si>
    <t>2008. XII. 31.</t>
  </si>
  <si>
    <t>2012. év</t>
  </si>
  <si>
    <t>2013. év</t>
  </si>
  <si>
    <t>2014. év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</si>
  <si>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</si>
  <si>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</si>
  <si>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</si>
  <si>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</si>
  <si>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</si>
  <si>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</si>
  <si>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</si>
  <si>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</si>
  <si>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</si>
  <si>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</si>
  <si>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</si>
  <si>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</si>
  <si>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2027. év</t>
  </si>
  <si>
    <t>Saját folyó bevétel</t>
  </si>
  <si>
    <t>1. Helyi adók:</t>
  </si>
  <si>
    <t>Iparűzési adó</t>
  </si>
  <si>
    <t>Kommunális adó</t>
  </si>
  <si>
    <t>Bírság, pótlék</t>
  </si>
  <si>
    <t>2. Helyi önkormányzat illetékbevétele:</t>
  </si>
  <si>
    <t>4.Egyéb saját bevétel:</t>
  </si>
  <si>
    <t>3. Kamatbevétel:</t>
  </si>
  <si>
    <t>Korrigált folyó saját bevétel:</t>
  </si>
  <si>
    <t>Igénybe vehető hitel:</t>
  </si>
  <si>
    <t>EU forrás</t>
  </si>
  <si>
    <t>Egyéb forrás</t>
  </si>
  <si>
    <t>Saját forrás</t>
  </si>
  <si>
    <t>Önkormányzat hozzájárulása</t>
  </si>
  <si>
    <t xml:space="preserve">EU Projekt megnevezése: </t>
  </si>
  <si>
    <t>Bevételek</t>
  </si>
  <si>
    <t>Következő évek</t>
  </si>
  <si>
    <t>Kiadások</t>
  </si>
  <si>
    <t>személyi juttatások</t>
  </si>
  <si>
    <t>Személyi juttatások járulékai</t>
  </si>
  <si>
    <t>dologi kiadások</t>
  </si>
  <si>
    <t>Működési célú ( cigány kisebbség )</t>
  </si>
  <si>
    <t xml:space="preserve">   21. sz. melléklet</t>
  </si>
  <si>
    <t>Simontornya Város Önkormányzat 2010. évi állami támogatásai (Ft)</t>
  </si>
  <si>
    <t>Simontornya Város Önkormányzat 2010 évre tervezett átengedett központi adó bevételei (E Ft)</t>
  </si>
  <si>
    <t>Simontornya Város Önkormányzat 2010. évre tervezett bevételei (E Ft)</t>
  </si>
  <si>
    <t>2010. eredeti ei.</t>
  </si>
  <si>
    <t>Simontornya Város Önkormányzat 2010-2012 évre tervezett bevételei (E Ft)</t>
  </si>
  <si>
    <t>Simontornya Város Önkormányzat 2010 évre tervezett bevételei címenként (E Ft)</t>
  </si>
  <si>
    <t>Simontornya Város Önkormányzat 2010. évre tervezett kiadásai  (E Ft)</t>
  </si>
  <si>
    <t>Simontornya Város Önkormányzat 2010-2012 évre tervezett kiadásai  (E Ft)</t>
  </si>
  <si>
    <t>2012 év</t>
  </si>
  <si>
    <t>Simontornya Város Önkormányzat 2010 évre tervezett kiadásai címenként  (E Ft)</t>
  </si>
  <si>
    <t>Simontornya Város Önkormányzat 2010 évre tervezett helyi adó bevételei ( E Ft)</t>
  </si>
  <si>
    <t>Simontornya Város Önkormányzat 2010. évi felhalmozási kiadásainak részletezése (E Ft)</t>
  </si>
  <si>
    <t>Közoktatási intézmény fejlesztés III</t>
  </si>
  <si>
    <t>Tárgyévi (2010.) előirányzat</t>
  </si>
  <si>
    <t>Szennyvíztelep vásárlás (kötvény)</t>
  </si>
  <si>
    <t>Városközpont rehabilitáció (kötvény)</t>
  </si>
  <si>
    <t>Támogatás</t>
  </si>
  <si>
    <t>Simontornya Város Önkormányzat 2010évre tervezett  európai uniós támogatással megvalósuló programjai valamint az önkormányzaton kívüli ilyen projektekhez történő hozzájárulások  (E Ft)</t>
  </si>
  <si>
    <t>Városközpont rehabilitáció</t>
  </si>
  <si>
    <t>Hitel állománya tárgyév (2010.) január 01.</t>
  </si>
  <si>
    <t>Simontornya Város Önkormányzat 2010. évre tervezett közvetett támogatásai ( E Ft)</t>
  </si>
  <si>
    <t>Teljes munkaidőben foglalkoztatottak 2010</t>
  </si>
  <si>
    <t>Részmunkaidőben foglalkoztatottak 2010</t>
  </si>
  <si>
    <t>Állományba nem tartozók 2010</t>
  </si>
  <si>
    <t>Simontornya Város Önkormányzata 2010 évre tervezett végleges pénzeszközátadásai, támogatás értékű kiadásai és egyéb támogatásai (E Ft)</t>
  </si>
  <si>
    <t>Pénzeszköz átadások cél szerinti kimutatása Simontornya Város  Önkormányzat 2010. évi költségvetésében</t>
  </si>
  <si>
    <t>Gazdasági társaságok támogatása</t>
  </si>
  <si>
    <t>Polgárőrség</t>
  </si>
  <si>
    <t>OKS bizottság</t>
  </si>
  <si>
    <t>Többéves kihatással járó döntésekből származó kötelezettségek célok szerint évenkénti bontásban Simontornya Város Önkormányzat 2010 évi költségvetésében</t>
  </si>
  <si>
    <t>Tárgyévi kifizetés (2010. évi ei.)</t>
  </si>
  <si>
    <t>2012. évi kifizetés</t>
  </si>
  <si>
    <t>2012. év utáni kifizetések</t>
  </si>
  <si>
    <t>a 2010. évi költségvetéshez</t>
  </si>
  <si>
    <t>102700x70%</t>
  </si>
  <si>
    <t>Fogorvosi rendelő</t>
  </si>
  <si>
    <t xml:space="preserve">Simontornya Város Önkormányzat 2010 évi működési és felhalmozási kiadásai és bevételei egyensúlyban mérlegszerűen (E Ft)  </t>
  </si>
  <si>
    <t>A 2009. évi CXXX. törvény 3. számú melléklete alapján</t>
  </si>
  <si>
    <t>A 2009. évi CXXX. Törvény 4. számú melléklete alapján</t>
  </si>
  <si>
    <t>A 2009. évi CXXX. Törvény 5. számú melléklete alapján</t>
  </si>
  <si>
    <t>A 2009. évi CXXX. Törvény 8. számú melléklete alapján</t>
  </si>
  <si>
    <t>ezer Ft-ban</t>
  </si>
  <si>
    <t>Sor-</t>
  </si>
  <si>
    <t>szám</t>
  </si>
  <si>
    <t>előirányzat</t>
  </si>
  <si>
    <t>1.</t>
  </si>
  <si>
    <t>3.</t>
  </si>
  <si>
    <t>2.</t>
  </si>
  <si>
    <t>Egyéb saját bevétel</t>
  </si>
  <si>
    <t>Működési kiadás összesen:</t>
  </si>
  <si>
    <t>Intézményi működési bevétel összesen:</t>
  </si>
  <si>
    <t>13.</t>
  </si>
  <si>
    <t>Fejlesztési kiadások összesen:</t>
  </si>
  <si>
    <t>Szakfeladat kiadása összesen:</t>
  </si>
  <si>
    <t>Szakfeladat bevétele összesen:</t>
  </si>
  <si>
    <t>12.</t>
  </si>
  <si>
    <t>18.</t>
  </si>
  <si>
    <t>Felhalmozási célú pénzeszköz átvétel államháztartáson kívülről</t>
  </si>
  <si>
    <t>20.</t>
  </si>
  <si>
    <t>Támogatásértékű felhalmozási bevétel</t>
  </si>
  <si>
    <t>17.</t>
  </si>
  <si>
    <t>24.</t>
  </si>
  <si>
    <t>Előző évi pénzmaradvány fejlesztési célú rész</t>
  </si>
  <si>
    <t>Fejlesztési célú bevétel összesen:</t>
  </si>
  <si>
    <t>Munkaadót terhelő járulékok</t>
  </si>
  <si>
    <t>4.</t>
  </si>
  <si>
    <t>ÁFA bevételek, visszatérülés</t>
  </si>
  <si>
    <t>Egyéb folyó kiadás</t>
  </si>
  <si>
    <t>10.</t>
  </si>
  <si>
    <t>Támogatásértékű működési bevétel</t>
  </si>
  <si>
    <t>Előző évi pénzmaradvány</t>
  </si>
  <si>
    <t>Működési célú bevételek összesen:</t>
  </si>
  <si>
    <t>5.</t>
  </si>
  <si>
    <t>6.</t>
  </si>
  <si>
    <t>Hatósági jogkörhöz köthető működési bevéte</t>
  </si>
  <si>
    <t>15.</t>
  </si>
  <si>
    <t>Felhalmozási célú pénzeszköz átadás államháztartáson kívülre</t>
  </si>
  <si>
    <t>7.</t>
  </si>
  <si>
    <t>Ebből: Képviselők tiszteletdíja</t>
  </si>
  <si>
    <t>Hozam- és kamatbevételek</t>
  </si>
  <si>
    <t>Ebből: Képviselők tiszteletdíja utáni járulék</t>
  </si>
  <si>
    <t>Támogatásértékű működési kiadás</t>
  </si>
  <si>
    <t>Működési célú pénzeszköz átadás államháztartáson kívülre</t>
  </si>
  <si>
    <t>a) általános tartalék</t>
  </si>
  <si>
    <t>b) céltartalék</t>
  </si>
  <si>
    <t>21.</t>
  </si>
  <si>
    <t>Fejlesztési kölcsön visszatérülése</t>
  </si>
  <si>
    <t>22.</t>
  </si>
  <si>
    <t>Fejlesztési célú hitel felvétele</t>
  </si>
  <si>
    <t>23.</t>
  </si>
  <si>
    <t>Hosszúlejáratú fejlesztési célú kötvénykibocsátás</t>
  </si>
  <si>
    <t>14.</t>
  </si>
  <si>
    <t>Támogatásértékű felhalmozási kiadás</t>
  </si>
  <si>
    <t>16.</t>
  </si>
  <si>
    <t>Felhalmozási célú kölcsön</t>
  </si>
  <si>
    <t>Felhalmozási célú hitel törlesztés</t>
  </si>
  <si>
    <t>8.</t>
  </si>
  <si>
    <t>9.</t>
  </si>
  <si>
    <t>11.</t>
  </si>
  <si>
    <t>Intézmény finanszírozás</t>
  </si>
  <si>
    <t>Előző évi pénzmaradvány (kiegészítés,visszatérülés)</t>
  </si>
  <si>
    <t>Intézményi pénzmaradvány (alulfinanszírozás)</t>
  </si>
  <si>
    <t xml:space="preserve">751966 Önkormányzatok feladatra nem tervezhető elszámolása </t>
  </si>
  <si>
    <t>Helyi adók</t>
  </si>
  <si>
    <t>Birságok, pótlékok és egyéb sajátos bevételek</t>
  </si>
  <si>
    <t>Állami támogatás működési célra rész</t>
  </si>
  <si>
    <t>Önkormányzatok sajátos felhalmozási és tőkebevételei</t>
  </si>
  <si>
    <t>Üzemeltetésből, koncesszióból származó bevétel</t>
  </si>
  <si>
    <t>19.</t>
  </si>
  <si>
    <t>Állami támogatás fejlesztési célra rész</t>
  </si>
  <si>
    <t>Működési célú hitel törlesztés</t>
  </si>
  <si>
    <t>Működési célú kiadások összesen:</t>
  </si>
  <si>
    <t>Müködési kiadás összesen:</t>
  </si>
  <si>
    <t>Társadalom- és szociálpolitikai juttatások</t>
  </si>
  <si>
    <t>853322 Rendszeres gyermekvédelmi pénzbeli ellátás</t>
  </si>
  <si>
    <t>853344 Eseti pénzbeli szociális ellátás</t>
  </si>
  <si>
    <t>Működési célú támogatási kölcsön</t>
  </si>
  <si>
    <t>Működési kölcsön visszatérülése</t>
  </si>
  <si>
    <t>Fejlesztési kiadás összesen:</t>
  </si>
  <si>
    <t>Működési célú pénzeszközátvétel államháztartáson kívülről</t>
  </si>
  <si>
    <t>Ellátottak pénzbeli juttatása</t>
  </si>
  <si>
    <t xml:space="preserve">Tartalék </t>
  </si>
  <si>
    <t>Működési célú hitelfelvétel</t>
  </si>
  <si>
    <t>Felhalmozási célú támogatási kölcsön</t>
  </si>
  <si>
    <t>Pénzügyi befektetés</t>
  </si>
  <si>
    <t>Fejlesztési célú kiadások öszesen:</t>
  </si>
  <si>
    <t>Polgármesteri hivatal kiadásai részösszesen</t>
  </si>
  <si>
    <t>Fejlesztési célú bevételek összesen:</t>
  </si>
  <si>
    <t>Polgármesteri hivatal kiadásai összesen:</t>
  </si>
  <si>
    <t>Polgármesteri hivatal bevételei összesen:</t>
  </si>
  <si>
    <t>Részben önálló intézmények</t>
  </si>
  <si>
    <t>I.  Polgármesteri hivatalhoz tartozó részben önálló intézmények</t>
  </si>
  <si>
    <t>Intézmény összesen:</t>
  </si>
  <si>
    <t>I n t é z m é n y  n e v e</t>
  </si>
  <si>
    <t>B e v é t e l i  e l ő i r á n y z a t  s z á m a,  n e v e</t>
  </si>
  <si>
    <t>K i a d á s i   e l ő í r á n y z a t  s z á m a, n e v e</t>
  </si>
  <si>
    <t>I. Általános Iskolai intézményegység</t>
  </si>
  <si>
    <t>1.)</t>
  </si>
  <si>
    <t>2.)</t>
  </si>
  <si>
    <t>ÁFA bevétel-és visszatérülés</t>
  </si>
  <si>
    <t>Munkáltatót terhelő járulékok</t>
  </si>
  <si>
    <t>3.)</t>
  </si>
  <si>
    <t>Hozam-és kamatbevétel</t>
  </si>
  <si>
    <t>Dologi kiadások</t>
  </si>
  <si>
    <t>4.)</t>
  </si>
  <si>
    <t>Működési célra átvett pénzeszk.államh.kívülről</t>
  </si>
  <si>
    <t>5.)</t>
  </si>
  <si>
    <t>Felhalmozási célra átvett pénzeszk.államh.kívülről</t>
  </si>
  <si>
    <t>6.)</t>
  </si>
  <si>
    <t>Önkormányzattól kapott támogatás</t>
  </si>
  <si>
    <t>5/a.)</t>
  </si>
  <si>
    <t>Működési célú Pénzeszk átadás ÁH-n kívül</t>
  </si>
  <si>
    <t>7.)</t>
  </si>
  <si>
    <t>8.)</t>
  </si>
  <si>
    <t>9.)</t>
  </si>
  <si>
    <t>Intézményi beruházási kiadások</t>
  </si>
  <si>
    <t>10.)</t>
  </si>
  <si>
    <t>Előző évi pénzmaradvány átvétel</t>
  </si>
  <si>
    <t>Előző évi pénzmaradvány átadás</t>
  </si>
  <si>
    <t>Tagintézmény összesen:</t>
  </si>
  <si>
    <t>Intézményegység összesen:</t>
  </si>
  <si>
    <t>I. Működési célú (folyó) bevételek, működési célú (folyó) kiadások mérlege
(Önkormányzati szinten)</t>
  </si>
  <si>
    <t>Önkormányzatok költségvetési támogatása (működési célú rész)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</si>
  <si>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</si>
  <si>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</si>
  <si>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</si>
  <si>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</si>
  <si>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Hitel kamat</t>
  </si>
  <si>
    <t>Kiegészítés, visszatérülés</t>
  </si>
  <si>
    <t>Működési célú kölcsönnyújtás</t>
  </si>
  <si>
    <t>Tartalék (működési célú)</t>
  </si>
  <si>
    <t>Működési hitel törlesztés</t>
  </si>
  <si>
    <t>Pénzmaradvány átadás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</si>
  <si>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</si>
  <si>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</si>
  <si>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</si>
  <si>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</si>
  <si>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</si>
  <si>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Fejlesztési célú kölcsönnyújtás</t>
  </si>
  <si>
    <t>Értékesített tárgyi eszközök és immateriális javak áfa-ja</t>
  </si>
  <si>
    <t>Értékesített tágyi eszközök és immateriális javak áfa befizetése</t>
  </si>
  <si>
    <t>Támogatási kölcsönök visszatérülése (fejlesztési)</t>
  </si>
  <si>
    <t>Tartalék (fejlesztési célú)</t>
  </si>
  <si>
    <t>Fejlesztési hitel törlesztés</t>
  </si>
  <si>
    <t>Felhalmozási célú hitel felvétele</t>
  </si>
  <si>
    <t>Hitel kamat fejlesztési célú</t>
  </si>
  <si>
    <t>24.sz melléklet</t>
  </si>
  <si>
    <t>22. sz. melléklet</t>
  </si>
  <si>
    <t>21. sz. melléklet</t>
  </si>
  <si>
    <t>19. sz. melléklet</t>
  </si>
  <si>
    <t>12. számú melléklet</t>
  </si>
  <si>
    <t>11. számú melléklet</t>
  </si>
  <si>
    <t>10. számú melléklet</t>
  </si>
  <si>
    <t>Simontornya Város Önkormányzata intézményeinek 2010. évi bevételi és kiadási előirányzata</t>
  </si>
  <si>
    <t>2010.évi</t>
  </si>
  <si>
    <t>1) Vak Bottyán ÁMK</t>
  </si>
  <si>
    <t>1)Székhely Iskola Simontornya</t>
  </si>
  <si>
    <t>2,) Tolnanémedi Tagiskola</t>
  </si>
  <si>
    <t>3.)Nagyszékely Tagiskola</t>
  </si>
  <si>
    <t>4.) Pálfa Tagiskola</t>
  </si>
  <si>
    <t>5.) Sárszentlőrinc Tagiskola</t>
  </si>
  <si>
    <t>6.) Pincehely tagiskola</t>
  </si>
  <si>
    <t>I. Általános iskolai intézményegység összesen</t>
  </si>
  <si>
    <t>II.Óvodai intézményegység</t>
  </si>
  <si>
    <t>1.) Simontornyai óvoda</t>
  </si>
  <si>
    <t>2.)Tolnanémedi tagóvoda</t>
  </si>
  <si>
    <t>3.)  Nagyszékely tagóvoda</t>
  </si>
  <si>
    <t>4.)Pálfa tagóvoda</t>
  </si>
  <si>
    <t>5.) Sárszentlőrinc tagóvoda</t>
  </si>
  <si>
    <t>6.) Pincehely tagóvoda</t>
  </si>
  <si>
    <t>II. Óvodai intézményegység összesen</t>
  </si>
  <si>
    <t>III. Középiskolai oktatás</t>
  </si>
  <si>
    <t>2.)Simontornyai szakiskola</t>
  </si>
  <si>
    <t>III. Középiskolai oktatás összesen</t>
  </si>
  <si>
    <t>Vak Bottyán ÁMK nevelési intézmény összesen</t>
  </si>
  <si>
    <t>1.) Vak Bottyán ÁMK</t>
  </si>
  <si>
    <t>2.) Tolnanémedi  Tagiskola</t>
  </si>
  <si>
    <t>3.)Nagyszékely tagiskola</t>
  </si>
  <si>
    <t>6.) Pincehely Tagiskola</t>
  </si>
  <si>
    <t>I. Általános iskolai intézményrendszer összesen</t>
  </si>
  <si>
    <t>II.Óvodai Intézményegység</t>
  </si>
  <si>
    <t>1.) Simontornyai Óvoda</t>
  </si>
  <si>
    <t>2.)Tolnanémedi Tagóvoda</t>
  </si>
  <si>
    <t>3.) Nagyszékely tagóvoda</t>
  </si>
  <si>
    <t>4.) Pálfa Tagóvoda</t>
  </si>
  <si>
    <t>5.) Sárszentlőrinc Tagóvoda</t>
  </si>
  <si>
    <t>6.) Pincehely Tagóvoda</t>
  </si>
  <si>
    <t>1.) Simontornyai Gimnázium</t>
  </si>
  <si>
    <t>2.)Simontornyai Szakiskola</t>
  </si>
  <si>
    <t>III.Középiskolai oktatás összesen</t>
  </si>
  <si>
    <t>IV Sportlétesítmények működtetése</t>
  </si>
  <si>
    <t>IV. Sportlétesítmények működtetése</t>
  </si>
  <si>
    <t>Összesen 2010</t>
  </si>
  <si>
    <t>Közcélú foglalkoztatottak</t>
  </si>
  <si>
    <t>Kiadási előirányzat neve</t>
  </si>
  <si>
    <t>Bevételi előirányzat  neve</t>
  </si>
  <si>
    <t>Gondozási központ</t>
  </si>
  <si>
    <t>Intézmény összesen</t>
  </si>
  <si>
    <t xml:space="preserve"> Területi Ig.szervek tevékenysége</t>
  </si>
  <si>
    <t>Önkormányzati igazgatási tevékenység</t>
  </si>
  <si>
    <t>Város- és községgazdálkodás</t>
  </si>
  <si>
    <t>Háziorvosi szolgálat (ügyeleti szolgálat)</t>
  </si>
  <si>
    <t xml:space="preserve"> Védőnői szolgálat</t>
  </si>
  <si>
    <t xml:space="preserve"> Rendszeres szociális pénzbeli ellátások</t>
  </si>
  <si>
    <t>Rendszeres gyermekvédelmi pénzbeli ellátás</t>
  </si>
  <si>
    <t xml:space="preserve"> Eseti pénzbeli szociális ellátás</t>
  </si>
  <si>
    <t>Eseti pénzbeli gyermekvédelmi ellátás</t>
  </si>
  <si>
    <t xml:space="preserve"> összesen:</t>
  </si>
  <si>
    <t xml:space="preserve"> Önkormányzati igazgatási tevékenység</t>
  </si>
  <si>
    <t xml:space="preserve"> Város- és községgazdálkodás</t>
  </si>
  <si>
    <t>Támogatás értékű működési bevétel</t>
  </si>
  <si>
    <t>Működési bevételek összesen</t>
  </si>
  <si>
    <t>kiadások mindösszesen:</t>
  </si>
  <si>
    <t xml:space="preserve"> bevételek mindösszesen:</t>
  </si>
  <si>
    <t>Városi könyvtár</t>
  </si>
  <si>
    <t>kiadásai részösszesen</t>
  </si>
  <si>
    <t>összesen:</t>
  </si>
  <si>
    <t>Simontornya Város Önkormányzata 2010. évi hitelképesség vizsgálat</t>
  </si>
  <si>
    <t>eredeti ei.</t>
  </si>
  <si>
    <t>Rendszeres szociális segély  Szt. 37/B. (1) bek. c) pont</t>
  </si>
  <si>
    <t>Idõskorúak járadéka Szt. 32/B.§ (1) bek.</t>
  </si>
  <si>
    <t>Lakásfenntartási támogatás Szt. 38. § (1) bek. a) pont (normatív)</t>
  </si>
  <si>
    <t>Adósságkezelési szolgáltatásban részesülőknek kifizetett lakásfenntartási támogatás Szt. 38. § (1) bek. (b) pont</t>
  </si>
  <si>
    <t>Lakásfenntartási támogatás Szt. 38.§ (1) bek. c) pont (helyi megállapítás)</t>
  </si>
  <si>
    <t>Adósságcsökkentési támogatás Szt. 55/A. §  b) pont</t>
  </si>
  <si>
    <t xml:space="preserve">Ápolási díj Szt. 41.§ (1) bek. 43/A. §  (1) és (4) bek. (normatív) 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</si>
  <si>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</si>
  <si>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</si>
  <si>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</si>
  <si>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</si>
  <si>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</si>
  <si>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</si>
  <si>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</si>
  <si>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 xml:space="preserve">Rászorultságtól függõ pénzbeli szociális, gyermekvédelmi ellátások összesen 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</si>
  <si>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</si>
  <si>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</si>
  <si>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</si>
  <si>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</si>
  <si>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</si>
  <si>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</si>
  <si>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</si>
  <si>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</si>
  <si>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 xml:space="preserve">Természetben nyújtott szociális ellátások összesen </t>
  </si>
  <si>
    <t xml:space="preserve">Önkormányzatok által folyósított szociális, gyermekvédelmi 
ellátások összesen </t>
  </si>
  <si>
    <t>Családi támogatások</t>
  </si>
  <si>
    <t>Központi költségvetésből folyósított egyéb ellátások Nyári gyermekétkeztetés</t>
  </si>
  <si>
    <t>Pénzeli kártérítés, egyéb pénzbeli juttatások</t>
  </si>
  <si>
    <t>Társadalom-, szociálpolitikai és egyéb juttatás, támogatás mindöddzesen: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</si>
  <si>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</si>
  <si>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</si>
  <si>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</si>
  <si>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</si>
  <si>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</si>
  <si>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</si>
  <si>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25. sz. melléklet</t>
  </si>
  <si>
    <t>Rendelkezésre állási támogatás</t>
  </si>
  <si>
    <t>Mindenki karácsonya</t>
  </si>
  <si>
    <t>élelmiszer utalványok</t>
  </si>
  <si>
    <t>Közlekedési támogatás</t>
  </si>
  <si>
    <t>Állami támogatás</t>
  </si>
  <si>
    <t>létszám</t>
  </si>
  <si>
    <t>Kötvény tőke</t>
  </si>
  <si>
    <t>Kötvény kamat</t>
  </si>
  <si>
    <t>Likvid hitel tőke</t>
  </si>
  <si>
    <t>Likvid hitel kamat</t>
  </si>
  <si>
    <t>Közhasznú foglalkoztatottak</t>
  </si>
  <si>
    <t>Szakképzési Nonprofit Kft</t>
  </si>
  <si>
    <t>Szennyvíz ártámogatás</t>
  </si>
  <si>
    <t xml:space="preserve">Tagintézmény összesen: </t>
  </si>
  <si>
    <t>Intézményegység összesen</t>
  </si>
  <si>
    <t>Működési célú tartalék</t>
  </si>
  <si>
    <t>POLGÁRMESTERI HIVATAL 2010. ÉVI KIADÁSAI ÉS BEVÉTELEI</t>
  </si>
  <si>
    <t>Simontornya Város Önkormányzat 2010 évi előirányzat felhasználási ütemterve (E Ft)</t>
  </si>
  <si>
    <t>Pénzforgalom nélküli bevételek</t>
  </si>
  <si>
    <t>6/b. számú melléklet</t>
  </si>
  <si>
    <t>I. sz. módosítás</t>
  </si>
  <si>
    <t>Módosított ei.</t>
  </si>
  <si>
    <t>ÖNO süllyedés vis maior</t>
  </si>
  <si>
    <t>Szilfa u. ingatlan felújítás</t>
  </si>
  <si>
    <t>Ívóvíz minőség javító program</t>
  </si>
  <si>
    <t>Hivatali autó vásárlás</t>
  </si>
  <si>
    <t>Sió jobbpart ívóvíz bekötés</t>
  </si>
  <si>
    <t>Fűtés szabályozás</t>
  </si>
  <si>
    <t>Szivattyú vásárlás</t>
  </si>
  <si>
    <t>Támogatás értékű felhalmozási bevétel</t>
  </si>
  <si>
    <t>2010.eredeti ei.</t>
  </si>
  <si>
    <t>PÉNZFORGALOM NÉLKÜLI BEVÉTELEK</t>
  </si>
  <si>
    <t xml:space="preserve">Működési célú </t>
  </si>
  <si>
    <t>Támogatás összege</t>
  </si>
  <si>
    <t>Simontornyáért Közhasznú Közalapítvány</t>
  </si>
  <si>
    <t>Balassa Kórház</t>
  </si>
  <si>
    <t>9. sz. mell.</t>
  </si>
  <si>
    <t xml:space="preserve">2010. eredeti ei. 
</t>
  </si>
  <si>
    <t xml:space="preserve">2010. eredeti ei.                                       </t>
  </si>
  <si>
    <t>Villany liberalizáció (7125e ft Kötvény )</t>
  </si>
  <si>
    <t>Szennyvízhálózat</t>
  </si>
  <si>
    <t>Játszótéri játék</t>
  </si>
  <si>
    <t>Vis maior</t>
  </si>
  <si>
    <t>16. sz. melléklet</t>
  </si>
  <si>
    <t xml:space="preserve">Simontornya Város Önkormányzat 2010 évre tervezett társadalom- és szociálpolitikai juttatásai (E Ft) </t>
  </si>
  <si>
    <t>módosított ei.</t>
  </si>
  <si>
    <t>BURSA</t>
  </si>
  <si>
    <t>Simontornya Város Önkormányzat 2010 évre tervezett általános tartalék előirányzata (E Ft)</t>
  </si>
  <si>
    <t xml:space="preserve">Költségvetési tartalék </t>
  </si>
  <si>
    <t>Tartalék megnevezés</t>
  </si>
  <si>
    <t>(E Ft)</t>
  </si>
  <si>
    <t>Tartalék felhasználása</t>
  </si>
  <si>
    <t>26.sz. melléklet</t>
  </si>
  <si>
    <t>1/a. mell.</t>
  </si>
  <si>
    <t>V.</t>
  </si>
  <si>
    <t>Cigány Kisebbségi Önkormányzat</t>
  </si>
  <si>
    <t>Cigány kisebbség</t>
  </si>
  <si>
    <t>III. sz. módosítás</t>
  </si>
  <si>
    <t>13.melléklet</t>
  </si>
  <si>
    <t>Szennyvíz beruházás 9350</t>
  </si>
  <si>
    <t>III. sz módosítás</t>
  </si>
  <si>
    <t>Borverseny</t>
  </si>
  <si>
    <t>Kisvárosi Önkormányzatok tagdíj</t>
  </si>
  <si>
    <t>Simontornyai Munkahelyteremtő Alapítvány</t>
  </si>
  <si>
    <t>Polgári védelem</t>
  </si>
  <si>
    <t>IV.sz. módosítás</t>
  </si>
  <si>
    <t>6. sz. melléklet</t>
  </si>
  <si>
    <t>IV. sz. módosítás</t>
  </si>
  <si>
    <t xml:space="preserve">2010.IV. sz módosítás 
</t>
  </si>
  <si>
    <t>2010. IV. sz, módosítás</t>
  </si>
  <si>
    <t>2010. IV. sz. módosítás
terv</t>
  </si>
  <si>
    <t>2010. IV. sz. módosítás 
terv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</si>
</sst>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__"/>
    <numFmt numFmtId="168" formatCode="#,##0.00&quot; Ft&quot;;[Red]\-#,##0.00&quot; Ft&quot;"/>
    <numFmt numFmtId="169" formatCode="#,##0&quot; Ft&quot;;[Red]\-#,##0&quot; Ft&quot;"/>
    <numFmt numFmtId="170" formatCode="#,##0.00;[Red]\-#,##0.00"/>
    <numFmt numFmtId="171" formatCode="#,##0;[Red]\-#,##0"/>
    <numFmt numFmtId="172" formatCode="#,##0;\-#,##0"/>
    <numFmt numFmtId="173" formatCode="#,##0.00;\-#,##0.00"/>
    <numFmt numFmtId="174" formatCode="0.0"/>
    <numFmt numFmtId="175" formatCode="#,##0.0"/>
    <numFmt numFmtId="176" formatCode="#,##0.0000"/>
    <numFmt numFmtId="177" formatCode="#,##0_ ;\-#,##0\ "/>
    <numFmt numFmtId="178" formatCode="#,###"/>
  </numFmts>
  <fonts count="1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8"/>
      <name val="Arial"/>
      <family val="0"/>
    </font>
    <font>
      <b/>
      <i/>
      <sz val="12"/>
      <name val="Georgia"/>
      <family val="1"/>
    </font>
    <font>
      <sz val="10"/>
      <name val="Georgia"/>
      <family val="1"/>
    </font>
    <font>
      <b/>
      <i/>
      <u val="single"/>
      <sz val="10"/>
      <color indexed="8"/>
      <name val="Georgia"/>
      <family val="1"/>
    </font>
    <font>
      <u val="single"/>
      <sz val="10"/>
      <name val="Georgia"/>
      <family val="1"/>
    </font>
    <font>
      <b/>
      <i/>
      <sz val="11"/>
      <color indexed="8"/>
      <name val="Georgia"/>
      <family val="1"/>
    </font>
    <font>
      <b/>
      <i/>
      <sz val="9"/>
      <name val="Georgia"/>
      <family val="1"/>
    </font>
    <font>
      <b/>
      <sz val="10"/>
      <color indexed="8"/>
      <name val="Georgia"/>
      <family val="1"/>
    </font>
    <font>
      <b/>
      <sz val="10"/>
      <name val="Georgia"/>
      <family val="1"/>
    </font>
    <font>
      <i/>
      <sz val="10"/>
      <color indexed="8"/>
      <name val="Georgia"/>
      <family val="1"/>
    </font>
    <font>
      <i/>
      <u val="single"/>
      <sz val="10"/>
      <name val="Georgia"/>
      <family val="1"/>
    </font>
    <font>
      <b/>
      <i/>
      <sz val="10"/>
      <color indexed="8"/>
      <name val="Georgia"/>
      <family val="1"/>
    </font>
    <font>
      <sz val="10"/>
      <color indexed="8"/>
      <name val="Georgia"/>
      <family val="1"/>
    </font>
    <font>
      <sz val="10"/>
      <name val="Times New Roman CE"/>
      <family val="0"/>
    </font>
    <font>
      <b/>
      <i/>
      <sz val="14"/>
      <name val="Georgia"/>
      <family val="1"/>
    </font>
    <font>
      <i/>
      <sz val="14"/>
      <name val="Georgia"/>
      <family val="1"/>
    </font>
    <font>
      <b/>
      <i/>
      <u val="single"/>
      <sz val="12"/>
      <name val="Georgia"/>
      <family val="1"/>
    </font>
    <font>
      <b/>
      <i/>
      <u val="single"/>
      <sz val="10"/>
      <name val="Georgia"/>
      <family val="1"/>
    </font>
    <font>
      <b/>
      <i/>
      <sz val="10"/>
      <name val="Georgia"/>
      <family val="1"/>
    </font>
    <font>
      <sz val="11"/>
      <name val="Georgia"/>
      <family val="1"/>
    </font>
    <font>
      <b/>
      <i/>
      <u val="single"/>
      <sz val="11"/>
      <name val="Georgia"/>
      <family val="1"/>
    </font>
    <font>
      <b/>
      <i/>
      <sz val="1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2"/>
      <name val="Georgia"/>
      <family val="1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i/>
      <u val="single"/>
      <sz val="11"/>
      <name val="Arial"/>
      <family val="0"/>
    </font>
    <font>
      <i/>
      <u val="single"/>
      <sz val="10"/>
      <name val="Arial"/>
      <family val="0"/>
    </font>
    <font>
      <i/>
      <sz val="10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2"/>
      <name val="Georgia"/>
      <family val="1"/>
    </font>
    <font>
      <b/>
      <sz val="13"/>
      <name val="Georgia"/>
      <family val="1"/>
    </font>
    <font>
      <b/>
      <i/>
      <sz val="13"/>
      <name val="Georgia"/>
      <family val="1"/>
    </font>
    <font>
      <sz val="13"/>
      <name val="Georgia"/>
      <family val="1"/>
    </font>
    <font>
      <b/>
      <i/>
      <sz val="16"/>
      <name val="Georgia"/>
      <family val="1"/>
    </font>
    <font>
      <b/>
      <i/>
      <sz val="16"/>
      <name val="Arial"/>
      <family val="2"/>
    </font>
    <font>
      <sz val="8"/>
      <name val="Georgia"/>
      <family val="1"/>
    </font>
    <font>
      <b/>
      <sz val="11"/>
      <name val="Georgia"/>
      <family val="1"/>
    </font>
    <font>
      <b/>
      <i/>
      <u val="single"/>
      <sz val="14"/>
      <name val="Georgia"/>
      <family val="1"/>
    </font>
    <font>
      <b/>
      <sz val="9"/>
      <color indexed="8"/>
      <name val="Georgia"/>
      <family val="1"/>
    </font>
    <font>
      <b/>
      <i/>
      <u val="single"/>
      <sz val="9"/>
      <color indexed="8"/>
      <name val="Georgia"/>
      <family val="1"/>
    </font>
    <font>
      <sz val="11"/>
      <color indexed="8"/>
      <name val="Georgia"/>
      <family val="1"/>
    </font>
    <font>
      <sz val="9"/>
      <color indexed="8"/>
      <name val="Arial"/>
      <family val="2"/>
    </font>
    <font>
      <sz val="9"/>
      <color indexed="8"/>
      <name val="Georgia"/>
      <family val="1"/>
    </font>
    <font>
      <b/>
      <i/>
      <u val="single"/>
      <sz val="11"/>
      <color indexed="9"/>
      <name val="Georgia"/>
      <family val="1"/>
    </font>
    <font>
      <u val="single"/>
      <sz val="10"/>
      <name val="Arial"/>
      <family val="0"/>
    </font>
    <font>
      <b/>
      <i/>
      <sz val="9"/>
      <name val="Arial"/>
      <family val="2"/>
    </font>
    <font>
      <sz val="12"/>
      <color indexed="8"/>
      <name val="Georgia"/>
      <family val="1"/>
    </font>
    <font>
      <b/>
      <i/>
      <u val="single"/>
      <sz val="12"/>
      <color indexed="8"/>
      <name val="Georgia"/>
      <family val="1"/>
    </font>
    <font>
      <sz val="10"/>
      <color indexed="8"/>
      <name val="Arial"/>
      <family val="2"/>
    </font>
    <font>
      <sz val="8"/>
      <name val="Arial CE"/>
      <family val="0"/>
    </font>
    <font>
      <sz val="11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9"/>
      <name val="Times New Roman CE"/>
      <family val="1"/>
    </font>
    <font>
      <b/>
      <u val="single"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"/>
      <family val="0"/>
    </font>
    <font>
      <i/>
      <sz val="12"/>
      <name val="Georgia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"/>
      <family val="2"/>
    </font>
    <font>
      <u val="single"/>
      <sz val="9"/>
      <name val="Arial CE"/>
      <family val="0"/>
    </font>
    <font>
      <b/>
      <u val="single"/>
      <sz val="9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10"/>
      <name val="Georgia"/>
      <family val="1"/>
    </font>
    <font>
      <b/>
      <sz val="11"/>
      <color indexed="8"/>
      <name val="Georgia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Georgia"/>
      <family val="1"/>
    </font>
    <font>
      <b/>
      <sz val="1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20" fillId="20" borderId="1" applyNumberFormat="0" applyAlignment="0" applyProtection="0"/>
    <xf numFmtId="0" fontId="121" fillId="0" borderId="0" applyNumberFormat="0" applyFill="0" applyBorder="0" applyAlignment="0" applyProtection="0"/>
    <xf numFmtId="0" fontId="122" fillId="0" borderId="2" applyNumberFormat="0" applyFill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4" fillId="0" borderId="0" applyNumberFormat="0" applyFill="0" applyBorder="0" applyAlignment="0" applyProtection="0"/>
    <xf numFmtId="0" fontId="1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7" fillId="0" borderId="6" applyNumberFormat="0" applyFill="0" applyAlignment="0" applyProtection="0"/>
    <xf numFmtId="0" fontId="0" fillId="22" borderId="7" applyNumberFormat="0" applyFont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119" fillId="27" borderId="0" applyNumberFormat="0" applyBorder="0" applyAlignment="0" applyProtection="0"/>
    <xf numFmtId="0" fontId="119" fillId="28" borderId="0" applyNumberFormat="0" applyBorder="0" applyAlignment="0" applyProtection="0"/>
    <xf numFmtId="0" fontId="128" fillId="29" borderId="0" applyNumberFormat="0" applyBorder="0" applyAlignment="0" applyProtection="0"/>
    <xf numFmtId="0" fontId="129" fillId="30" borderId="8" applyNumberFormat="0" applyAlignment="0" applyProtection="0"/>
    <xf numFmtId="0" fontId="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31" borderId="0" applyNumberFormat="0" applyBorder="0" applyAlignment="0" applyProtection="0"/>
    <xf numFmtId="0" fontId="133" fillId="32" borderId="0" applyNumberFormat="0" applyBorder="0" applyAlignment="0" applyProtection="0"/>
    <xf numFmtId="0" fontId="134" fillId="30" borderId="1" applyNumberFormat="0" applyAlignment="0" applyProtection="0"/>
    <xf numFmtId="9" fontId="0" fillId="0" borderId="0" applyFont="0" applyFill="0" applyBorder="0" applyAlignment="0" applyProtection="0"/>
  </cellStyleXfs>
  <cellXfs count="999">
    <xf numFmtId="0" fontId="0" fillId="0" borderId="0" xfId="0" applyAlignment="1">
      <alignment/>
    </xf>
    <xf numFmtId="0" fontId="3" fillId="0" borderId="0" xfId="59">
      <alignment/>
      <protection/>
    </xf>
    <xf numFmtId="0" fontId="5" fillId="0" borderId="10" xfId="59" applyFont="1" applyBorder="1" applyAlignment="1">
      <alignment horizontal="right"/>
      <protection/>
    </xf>
    <xf numFmtId="0" fontId="6" fillId="0" borderId="10" xfId="59" applyFont="1" applyBorder="1" applyAlignment="1">
      <alignment wrapText="1"/>
      <protection/>
    </xf>
    <xf numFmtId="0" fontId="6" fillId="0" borderId="10" xfId="5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3" fontId="13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1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0" fontId="14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right" wrapText="1"/>
    </xf>
    <xf numFmtId="0" fontId="1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horizontal="right" wrapText="1"/>
    </xf>
    <xf numFmtId="0" fontId="19" fillId="33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wrapText="1"/>
    </xf>
    <xf numFmtId="3" fontId="25" fillId="0" borderId="11" xfId="0" applyNumberFormat="1" applyFont="1" applyBorder="1" applyAlignment="1">
      <alignment/>
    </xf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9" fillId="0" borderId="12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wrapText="1"/>
    </xf>
    <xf numFmtId="167" fontId="29" fillId="0" borderId="0" xfId="57" applyNumberFormat="1" applyFont="1" applyFill="1" applyBorder="1" applyAlignment="1">
      <alignment horizontal="left" vertical="center" wrapText="1"/>
      <protection/>
    </xf>
    <xf numFmtId="167" fontId="30" fillId="0" borderId="0" xfId="57" applyNumberFormat="1" applyFont="1" applyFill="1" applyBorder="1" applyAlignment="1">
      <alignment horizontal="left" vertical="center" wrapText="1"/>
      <protection/>
    </xf>
    <xf numFmtId="0" fontId="31" fillId="0" borderId="11" xfId="0" applyFont="1" applyBorder="1" applyAlignment="1">
      <alignment horizontal="left"/>
    </xf>
    <xf numFmtId="167" fontId="29" fillId="0" borderId="0" xfId="57" applyNumberFormat="1" applyFont="1" applyFill="1" applyBorder="1" applyAlignment="1">
      <alignment horizontal="left" vertical="center"/>
      <protection/>
    </xf>
    <xf numFmtId="0" fontId="26" fillId="0" borderId="11" xfId="0" applyFont="1" applyBorder="1" applyAlignment="1">
      <alignment/>
    </xf>
    <xf numFmtId="0" fontId="32" fillId="0" borderId="0" xfId="0" applyFont="1" applyAlignment="1">
      <alignment/>
    </xf>
    <xf numFmtId="167" fontId="26" fillId="0" borderId="11" xfId="57" applyNumberFormat="1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3" fontId="25" fillId="34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3" fontId="29" fillId="0" borderId="11" xfId="57" applyNumberFormat="1" applyFont="1" applyFill="1" applyBorder="1" applyAlignment="1">
      <alignment horizontal="left" vertical="center" wrapText="1"/>
      <protection/>
    </xf>
    <xf numFmtId="3" fontId="30" fillId="0" borderId="11" xfId="57" applyNumberFormat="1" applyFont="1" applyFill="1" applyBorder="1" applyAlignment="1">
      <alignment horizontal="left" vertical="center" wrapText="1"/>
      <protection/>
    </xf>
    <xf numFmtId="3" fontId="29" fillId="0" borderId="11" xfId="57" applyNumberFormat="1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/>
    </xf>
    <xf numFmtId="167" fontId="9" fillId="0" borderId="11" xfId="57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32" fillId="0" borderId="0" xfId="0" applyFont="1" applyAlignment="1">
      <alignment horizontal="centerContinuous" vertical="center"/>
    </xf>
    <xf numFmtId="0" fontId="25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/>
    </xf>
    <xf numFmtId="0" fontId="24" fillId="33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7" fillId="33" borderId="11" xfId="0" applyFont="1" applyFill="1" applyBorder="1" applyAlignment="1">
      <alignment horizontal="left"/>
    </xf>
    <xf numFmtId="0" fontId="27" fillId="33" borderId="11" xfId="0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0" borderId="11" xfId="0" applyNumberFormat="1" applyFont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62" applyFont="1">
      <alignment/>
      <protection/>
    </xf>
    <xf numFmtId="0" fontId="15" fillId="0" borderId="13" xfId="62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horizontal="center" vertical="center" wrapText="1"/>
      <protection/>
    </xf>
    <xf numFmtId="0" fontId="38" fillId="0" borderId="14" xfId="62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 wrapText="1"/>
      <protection/>
    </xf>
    <xf numFmtId="3" fontId="30" fillId="0" borderId="10" xfId="62" applyNumberFormat="1" applyFont="1" applyBorder="1" applyAlignment="1" applyProtection="1">
      <alignment horizontal="right" vertical="center"/>
      <protection locked="0"/>
    </xf>
    <xf numFmtId="3" fontId="30" fillId="0" borderId="10" xfId="62" applyNumberFormat="1" applyFont="1" applyBorder="1">
      <alignment/>
      <protection/>
    </xf>
    <xf numFmtId="3" fontId="13" fillId="0" borderId="10" xfId="62" applyNumberFormat="1" applyFont="1" applyBorder="1">
      <alignment/>
      <protection/>
    </xf>
    <xf numFmtId="3" fontId="30" fillId="0" borderId="10" xfId="62" applyNumberFormat="1" applyFont="1" applyBorder="1" applyAlignment="1" applyProtection="1">
      <alignment horizontal="right" vertical="center" wrapText="1"/>
      <protection locked="0"/>
    </xf>
    <xf numFmtId="3" fontId="39" fillId="0" borderId="10" xfId="62" applyNumberFormat="1" applyFont="1" applyBorder="1">
      <alignment/>
      <protection/>
    </xf>
    <xf numFmtId="0" fontId="30" fillId="0" borderId="10" xfId="62" applyFont="1" applyFill="1" applyBorder="1" applyAlignment="1">
      <alignment wrapText="1"/>
      <protection/>
    </xf>
    <xf numFmtId="3" fontId="30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2" applyFont="1" applyFill="1" applyBorder="1" applyAlignment="1">
      <alignment horizontal="left" wrapText="1"/>
      <protection/>
    </xf>
    <xf numFmtId="3" fontId="30" fillId="0" borderId="10" xfId="62" applyNumberFormat="1" applyFont="1" applyBorder="1" applyAlignment="1">
      <alignment horizontal="right" wrapText="1"/>
      <protection/>
    </xf>
    <xf numFmtId="0" fontId="30" fillId="0" borderId="10" xfId="62" applyFont="1" applyBorder="1" applyAlignment="1">
      <alignment horizontal="left" wrapText="1"/>
      <protection/>
    </xf>
    <xf numFmtId="3" fontId="30" fillId="0" borderId="10" xfId="62" applyNumberFormat="1" applyFont="1" applyBorder="1" applyAlignment="1">
      <alignment wrapText="1"/>
      <protection/>
    </xf>
    <xf numFmtId="0" fontId="30" fillId="0" borderId="10" xfId="62" applyFont="1" applyBorder="1">
      <alignment/>
      <protection/>
    </xf>
    <xf numFmtId="0" fontId="40" fillId="33" borderId="10" xfId="62" applyFont="1" applyFill="1" applyBorder="1">
      <alignment/>
      <protection/>
    </xf>
    <xf numFmtId="3" fontId="40" fillId="33" borderId="10" xfId="62" applyNumberFormat="1" applyFont="1" applyFill="1" applyBorder="1">
      <alignment/>
      <protection/>
    </xf>
    <xf numFmtId="3" fontId="8" fillId="33" borderId="10" xfId="62" applyNumberFormat="1" applyFont="1" applyFill="1" applyBorder="1">
      <alignment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/>
      <protection/>
    </xf>
    <xf numFmtId="3" fontId="30" fillId="0" borderId="10" xfId="62" applyNumberFormat="1" applyFont="1" applyBorder="1" applyAlignment="1">
      <alignment/>
      <protection/>
    </xf>
    <xf numFmtId="0" fontId="3" fillId="0" borderId="10" xfId="62" applyFont="1" applyBorder="1">
      <alignment/>
      <protection/>
    </xf>
    <xf numFmtId="0" fontId="41" fillId="34" borderId="10" xfId="62" applyFont="1" applyFill="1" applyBorder="1" applyAlignment="1">
      <alignment wrapText="1"/>
      <protection/>
    </xf>
    <xf numFmtId="3" fontId="41" fillId="34" borderId="10" xfId="62" applyNumberFormat="1" applyFont="1" applyFill="1" applyBorder="1">
      <alignment/>
      <protection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1" fillId="0" borderId="15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6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 applyProtection="1">
      <alignment horizontal="right" vertical="center"/>
      <protection/>
    </xf>
    <xf numFmtId="3" fontId="9" fillId="0" borderId="11" xfId="0" applyNumberFormat="1" applyFont="1" applyBorder="1" applyAlignment="1" applyProtection="1">
      <alignment horizontal="right" vertical="center"/>
      <protection locked="0"/>
    </xf>
    <xf numFmtId="3" fontId="26" fillId="0" borderId="11" xfId="0" applyNumberFormat="1" applyFont="1" applyBorder="1" applyAlignment="1" applyProtection="1">
      <alignment horizontal="right" vertical="center"/>
      <protection locked="0"/>
    </xf>
    <xf numFmtId="3" fontId="26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horizontal="left" wrapText="1"/>
    </xf>
    <xf numFmtId="0" fontId="24" fillId="0" borderId="11" xfId="0" applyFont="1" applyBorder="1" applyAlignment="1">
      <alignment/>
    </xf>
    <xf numFmtId="3" fontId="28" fillId="0" borderId="11" xfId="0" applyNumberFormat="1" applyFont="1" applyBorder="1" applyAlignment="1" applyProtection="1">
      <alignment horizontal="right" vertical="center"/>
      <protection locked="0"/>
    </xf>
    <xf numFmtId="3" fontId="47" fillId="0" borderId="11" xfId="0" applyNumberFormat="1" applyFont="1" applyBorder="1" applyAlignment="1" applyProtection="1">
      <alignment horizontal="right" vertical="center"/>
      <protection/>
    </xf>
    <xf numFmtId="0" fontId="24" fillId="0" borderId="11" xfId="0" applyFont="1" applyBorder="1" applyAlignment="1">
      <alignment wrapText="1"/>
    </xf>
    <xf numFmtId="0" fontId="26" fillId="0" borderId="11" xfId="0" applyFont="1" applyFill="1" applyBorder="1" applyAlignment="1">
      <alignment horizontal="right" wrapText="1"/>
    </xf>
    <xf numFmtId="0" fontId="48" fillId="34" borderId="11" xfId="0" applyFont="1" applyFill="1" applyBorder="1" applyAlignment="1">
      <alignment/>
    </xf>
    <xf numFmtId="3" fontId="26" fillId="34" borderId="11" xfId="0" applyNumberFormat="1" applyFont="1" applyFill="1" applyBorder="1" applyAlignment="1" applyProtection="1">
      <alignment horizontal="right" vertical="center"/>
      <protection locked="0"/>
    </xf>
    <xf numFmtId="3" fontId="28" fillId="34" borderId="11" xfId="0" applyNumberFormat="1" applyFont="1" applyFill="1" applyBorder="1" applyAlignment="1" applyProtection="1">
      <alignment horizontal="right" vertical="center"/>
      <protection locked="0"/>
    </xf>
    <xf numFmtId="3" fontId="28" fillId="34" borderId="11" xfId="0" applyNumberFormat="1" applyFont="1" applyFill="1" applyBorder="1" applyAlignment="1" applyProtection="1">
      <alignment horizontal="right" vertical="center"/>
      <protection/>
    </xf>
    <xf numFmtId="3" fontId="26" fillId="0" borderId="0" xfId="0" applyNumberFormat="1" applyFont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3" fontId="47" fillId="0" borderId="11" xfId="0" applyNumberFormat="1" applyFont="1" applyBorder="1" applyAlignment="1">
      <alignment horizontal="right" vertical="center"/>
    </xf>
    <xf numFmtId="0" fontId="24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right" vertical="center"/>
    </xf>
    <xf numFmtId="3" fontId="28" fillId="34" borderId="11" xfId="0" applyNumberFormat="1" applyFont="1" applyFill="1" applyBorder="1" applyAlignment="1">
      <alignment horizontal="right" vertical="center"/>
    </xf>
    <xf numFmtId="0" fontId="49" fillId="0" borderId="0" xfId="61" applyFont="1" applyBorder="1" applyAlignment="1">
      <alignment horizontal="left" vertical="center"/>
      <protection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50" fillId="33" borderId="11" xfId="61" applyFont="1" applyFill="1" applyBorder="1" applyAlignment="1">
      <alignment vertical="center"/>
      <protection/>
    </xf>
    <xf numFmtId="3" fontId="51" fillId="0" borderId="11" xfId="61" applyNumberFormat="1" applyFont="1" applyBorder="1" applyAlignment="1">
      <alignment vertical="center"/>
      <protection/>
    </xf>
    <xf numFmtId="167" fontId="52" fillId="0" borderId="0" xfId="61" applyNumberFormat="1" applyFont="1" applyBorder="1" applyAlignment="1">
      <alignment vertical="center"/>
      <protection/>
    </xf>
    <xf numFmtId="0" fontId="52" fillId="0" borderId="0" xfId="61" applyFont="1" applyBorder="1" applyAlignment="1">
      <alignment/>
      <protection/>
    </xf>
    <xf numFmtId="0" fontId="52" fillId="0" borderId="0" xfId="61" applyFont="1" applyBorder="1" applyAlignment="1">
      <alignment vertical="center"/>
      <protection/>
    </xf>
    <xf numFmtId="0" fontId="0" fillId="0" borderId="0" xfId="0" applyBorder="1" applyAlignment="1">
      <alignment/>
    </xf>
    <xf numFmtId="0" fontId="53" fillId="0" borderId="11" xfId="61" applyFont="1" applyBorder="1" applyAlignment="1">
      <alignment vertical="center"/>
      <protection/>
    </xf>
    <xf numFmtId="3" fontId="12" fillId="0" borderId="11" xfId="61" applyNumberFormat="1" applyFont="1" applyBorder="1" applyAlignment="1">
      <alignment vertical="center"/>
      <protection/>
    </xf>
    <xf numFmtId="3" fontId="26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51" fillId="0" borderId="11" xfId="61" applyFont="1" applyBorder="1" applyAlignment="1">
      <alignment vertical="center" wrapText="1"/>
      <protection/>
    </xf>
    <xf numFmtId="0" fontId="27" fillId="33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6" fillId="35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8" fillId="35" borderId="0" xfId="0" applyFont="1" applyFill="1" applyBorder="1" applyAlignment="1">
      <alignment/>
    </xf>
    <xf numFmtId="0" fontId="26" fillId="35" borderId="0" xfId="0" applyFont="1" applyFill="1" applyBorder="1" applyAlignment="1">
      <alignment wrapText="1"/>
    </xf>
    <xf numFmtId="0" fontId="23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61" applyFont="1" applyBorder="1" applyAlignment="1">
      <alignment horizontal="center" vertical="center" wrapText="1"/>
      <protection/>
    </xf>
    <xf numFmtId="0" fontId="25" fillId="0" borderId="11" xfId="61" applyFont="1" applyFill="1" applyBorder="1" applyAlignment="1">
      <alignment horizontal="center" vertical="center" wrapText="1"/>
      <protection/>
    </xf>
    <xf numFmtId="0" fontId="31" fillId="0" borderId="11" xfId="61" applyFont="1" applyBorder="1" applyAlignment="1">
      <alignment horizontal="right" vertical="center"/>
      <protection/>
    </xf>
    <xf numFmtId="0" fontId="31" fillId="0" borderId="11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57" fillId="0" borderId="11" xfId="0" applyFont="1" applyFill="1" applyBorder="1" applyAlignment="1">
      <alignment horizontal="left" vertical="center" wrapText="1"/>
    </xf>
    <xf numFmtId="0" fontId="58" fillId="33" borderId="11" xfId="61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61" fillId="0" borderId="0" xfId="58" applyFont="1">
      <alignment/>
      <protection/>
    </xf>
    <xf numFmtId="0" fontId="61" fillId="0" borderId="0" xfId="58" applyFont="1" applyAlignment="1">
      <alignment horizontal="centerContinuous"/>
      <protection/>
    </xf>
    <xf numFmtId="3" fontId="61" fillId="0" borderId="0" xfId="58" applyNumberFormat="1" applyFont="1">
      <alignment/>
      <protection/>
    </xf>
    <xf numFmtId="4" fontId="61" fillId="0" borderId="0" xfId="58" applyNumberFormat="1" applyFont="1" applyAlignment="1">
      <alignment horizontal="center"/>
      <protection/>
    </xf>
    <xf numFmtId="0" fontId="61" fillId="0" borderId="0" xfId="58" applyFont="1" applyAlignment="1">
      <alignment horizontal="right"/>
      <protection/>
    </xf>
    <xf numFmtId="0" fontId="3" fillId="0" borderId="0" xfId="58">
      <alignment/>
      <protection/>
    </xf>
    <xf numFmtId="0" fontId="62" fillId="0" borderId="0" xfId="58" applyFont="1" applyAlignment="1">
      <alignment horizontal="centerContinuous"/>
      <protection/>
    </xf>
    <xf numFmtId="0" fontId="61" fillId="0" borderId="0" xfId="58" applyFont="1" applyAlignment="1">
      <alignment horizontal="left"/>
      <protection/>
    </xf>
    <xf numFmtId="0" fontId="63" fillId="0" borderId="0" xfId="58" applyFont="1" applyAlignment="1">
      <alignment horizontal="centerContinuous" vertical="center"/>
      <protection/>
    </xf>
    <xf numFmtId="3" fontId="64" fillId="0" borderId="0" xfId="58" applyNumberFormat="1" applyFont="1" applyAlignment="1">
      <alignment horizontal="centerContinuous" vertical="center"/>
      <protection/>
    </xf>
    <xf numFmtId="4" fontId="64" fillId="0" borderId="0" xfId="58" applyNumberFormat="1" applyFont="1" applyAlignment="1">
      <alignment horizontal="centerContinuous" vertical="center"/>
      <protection/>
    </xf>
    <xf numFmtId="3" fontId="64" fillId="0" borderId="0" xfId="58" applyNumberFormat="1" applyFont="1" applyAlignment="1">
      <alignment horizontal="centerContinuous"/>
      <protection/>
    </xf>
    <xf numFmtId="0" fontId="64" fillId="0" borderId="0" xfId="58" applyFont="1" applyAlignment="1">
      <alignment horizontal="centerContinuous"/>
      <protection/>
    </xf>
    <xf numFmtId="0" fontId="65" fillId="0" borderId="0" xfId="58" applyFont="1" applyAlignment="1">
      <alignment horizontal="centerContinuous" vertical="center"/>
      <protection/>
    </xf>
    <xf numFmtId="0" fontId="61" fillId="0" borderId="0" xfId="58" applyFont="1" applyBorder="1">
      <alignment/>
      <protection/>
    </xf>
    <xf numFmtId="3" fontId="61" fillId="0" borderId="0" xfId="58" applyNumberFormat="1" applyFont="1" applyAlignment="1">
      <alignment horizontal="centerContinuous"/>
      <protection/>
    </xf>
    <xf numFmtId="0" fontId="66" fillId="0" borderId="0" xfId="58" applyFont="1" applyBorder="1" applyAlignment="1">
      <alignment horizontal="centerContinuous"/>
      <protection/>
    </xf>
    <xf numFmtId="0" fontId="67" fillId="0" borderId="0" xfId="58" applyFont="1" applyBorder="1" applyAlignment="1">
      <alignment horizontal="right"/>
      <protection/>
    </xf>
    <xf numFmtId="0" fontId="61" fillId="0" borderId="18" xfId="58" applyFont="1" applyBorder="1">
      <alignment/>
      <protection/>
    </xf>
    <xf numFmtId="0" fontId="61" fillId="0" borderId="19" xfId="58" applyFont="1" applyBorder="1" applyAlignment="1">
      <alignment horizontal="centerContinuous"/>
      <protection/>
    </xf>
    <xf numFmtId="3" fontId="61" fillId="0" borderId="19" xfId="58" applyNumberFormat="1" applyFont="1" applyBorder="1">
      <alignment/>
      <protection/>
    </xf>
    <xf numFmtId="4" fontId="61" fillId="0" borderId="19" xfId="58" applyNumberFormat="1" applyFont="1" applyBorder="1" applyAlignment="1">
      <alignment horizontal="center"/>
      <protection/>
    </xf>
    <xf numFmtId="0" fontId="66" fillId="0" borderId="19" xfId="58" applyFont="1" applyBorder="1" applyAlignment="1">
      <alignment horizontal="centerContinuous"/>
      <protection/>
    </xf>
    <xf numFmtId="0" fontId="61" fillId="0" borderId="19" xfId="58" applyFont="1" applyBorder="1">
      <alignment/>
      <protection/>
    </xf>
    <xf numFmtId="0" fontId="61" fillId="0" borderId="20" xfId="58" applyFont="1" applyBorder="1">
      <alignment/>
      <protection/>
    </xf>
    <xf numFmtId="0" fontId="66" fillId="0" borderId="15" xfId="58" applyFont="1" applyBorder="1" applyAlignment="1">
      <alignment horizontal="centerContinuous"/>
      <protection/>
    </xf>
    <xf numFmtId="3" fontId="66" fillId="0" borderId="15" xfId="58" applyNumberFormat="1" applyFont="1" applyBorder="1" applyAlignment="1">
      <alignment horizontal="centerContinuous"/>
      <protection/>
    </xf>
    <xf numFmtId="4" fontId="66" fillId="0" borderId="15" xfId="58" applyNumberFormat="1" applyFont="1" applyBorder="1" applyAlignment="1">
      <alignment horizontal="centerContinuous"/>
      <protection/>
    </xf>
    <xf numFmtId="4" fontId="66" fillId="0" borderId="21" xfId="58" applyNumberFormat="1" applyFont="1" applyBorder="1" applyAlignment="1">
      <alignment horizontal="centerContinuous"/>
      <protection/>
    </xf>
    <xf numFmtId="3" fontId="66" fillId="0" borderId="0" xfId="58" applyNumberFormat="1" applyFont="1" applyBorder="1" applyAlignment="1">
      <alignment horizontal="centerContinuous"/>
      <protection/>
    </xf>
    <xf numFmtId="3" fontId="66" fillId="0" borderId="22" xfId="58" applyNumberFormat="1" applyFont="1" applyBorder="1" applyAlignment="1">
      <alignment horizontal="centerContinuous"/>
      <protection/>
    </xf>
    <xf numFmtId="0" fontId="66" fillId="0" borderId="23" xfId="58" applyFont="1" applyBorder="1" applyAlignment="1">
      <alignment horizontal="centerContinuous"/>
      <protection/>
    </xf>
    <xf numFmtId="3" fontId="66" fillId="0" borderId="24" xfId="58" applyNumberFormat="1" applyFont="1" applyBorder="1" applyAlignment="1">
      <alignment horizontal="centerContinuous"/>
      <protection/>
    </xf>
    <xf numFmtId="0" fontId="66" fillId="0" borderId="24" xfId="58" applyFont="1" applyBorder="1" applyAlignment="1">
      <alignment horizontal="centerContinuous"/>
      <protection/>
    </xf>
    <xf numFmtId="0" fontId="61" fillId="0" borderId="24" xfId="58" applyFont="1" applyBorder="1" applyAlignment="1">
      <alignment horizontal="centerContinuous"/>
      <protection/>
    </xf>
    <xf numFmtId="0" fontId="61" fillId="0" borderId="25" xfId="58" applyFont="1" applyBorder="1" applyAlignment="1">
      <alignment horizontal="centerContinuous"/>
      <protection/>
    </xf>
    <xf numFmtId="0" fontId="66" fillId="0" borderId="20" xfId="58" applyFont="1" applyBorder="1" applyAlignment="1">
      <alignment horizontal="centerContinuous"/>
      <protection/>
    </xf>
    <xf numFmtId="0" fontId="66" fillId="0" borderId="26" xfId="58" applyFont="1" applyBorder="1" applyAlignment="1">
      <alignment horizontal="centerContinuous"/>
      <protection/>
    </xf>
    <xf numFmtId="3" fontId="66" fillId="0" borderId="26" xfId="58" applyNumberFormat="1" applyFont="1" applyBorder="1" applyAlignment="1">
      <alignment horizontal="centerContinuous"/>
      <protection/>
    </xf>
    <xf numFmtId="4" fontId="66" fillId="0" borderId="21" xfId="58" applyNumberFormat="1" applyFont="1" applyBorder="1" applyAlignment="1">
      <alignment horizontal="center"/>
      <protection/>
    </xf>
    <xf numFmtId="0" fontId="66" fillId="0" borderId="0" xfId="58" applyFont="1" applyAlignment="1">
      <alignment horizontal="centerContinuous"/>
      <protection/>
    </xf>
    <xf numFmtId="4" fontId="66" fillId="0" borderId="0" xfId="58" applyNumberFormat="1" applyFont="1" applyBorder="1" applyAlignment="1">
      <alignment horizontal="centerContinuous"/>
      <protection/>
    </xf>
    <xf numFmtId="49" fontId="68" fillId="0" borderId="22" xfId="58" applyNumberFormat="1" applyFont="1" applyBorder="1" applyAlignment="1">
      <alignment horizontal="right"/>
      <protection/>
    </xf>
    <xf numFmtId="0" fontId="66" fillId="0" borderId="0" xfId="58" applyFont="1" applyAlignment="1">
      <alignment horizontal="center"/>
      <protection/>
    </xf>
    <xf numFmtId="3" fontId="66" fillId="0" borderId="0" xfId="58" applyNumberFormat="1" applyFont="1" applyBorder="1">
      <alignment/>
      <protection/>
    </xf>
    <xf numFmtId="4" fontId="68" fillId="0" borderId="22" xfId="58" applyNumberFormat="1" applyFont="1" applyBorder="1" applyAlignment="1">
      <alignment horizontal="center"/>
      <protection/>
    </xf>
    <xf numFmtId="3" fontId="66" fillId="0" borderId="22" xfId="58" applyNumberFormat="1" applyFont="1" applyBorder="1">
      <alignment/>
      <protection/>
    </xf>
    <xf numFmtId="0" fontId="61" fillId="0" borderId="22" xfId="58" applyFont="1" applyBorder="1">
      <alignment/>
      <protection/>
    </xf>
    <xf numFmtId="0" fontId="61" fillId="0" borderId="27" xfId="58" applyFont="1" applyBorder="1">
      <alignment/>
      <protection/>
    </xf>
    <xf numFmtId="0" fontId="61" fillId="0" borderId="28" xfId="58" applyFont="1" applyBorder="1" applyAlignment="1">
      <alignment horizontal="centerContinuous"/>
      <protection/>
    </xf>
    <xf numFmtId="3" fontId="66" fillId="0" borderId="28" xfId="58" applyNumberFormat="1" applyFont="1" applyBorder="1">
      <alignment/>
      <protection/>
    </xf>
    <xf numFmtId="4" fontId="66" fillId="0" borderId="28" xfId="58" applyNumberFormat="1" applyFont="1" applyBorder="1" applyAlignment="1">
      <alignment horizontal="center"/>
      <protection/>
    </xf>
    <xf numFmtId="4" fontId="66" fillId="0" borderId="29" xfId="58" applyNumberFormat="1" applyFont="1" applyBorder="1" applyAlignment="1">
      <alignment horizontal="center"/>
      <protection/>
    </xf>
    <xf numFmtId="3" fontId="66" fillId="0" borderId="29" xfId="58" applyNumberFormat="1" applyFont="1" applyBorder="1">
      <alignment/>
      <protection/>
    </xf>
    <xf numFmtId="0" fontId="61" fillId="0" borderId="28" xfId="58" applyFont="1" applyBorder="1">
      <alignment/>
      <protection/>
    </xf>
    <xf numFmtId="0" fontId="61" fillId="0" borderId="29" xfId="58" applyFont="1" applyBorder="1">
      <alignment/>
      <protection/>
    </xf>
    <xf numFmtId="0" fontId="69" fillId="0" borderId="30" xfId="58" applyFont="1" applyBorder="1">
      <alignment/>
      <protection/>
    </xf>
    <xf numFmtId="0" fontId="61" fillId="0" borderId="19" xfId="58" applyFont="1" applyBorder="1" applyAlignment="1">
      <alignment/>
      <protection/>
    </xf>
    <xf numFmtId="3" fontId="66" fillId="0" borderId="19" xfId="58" applyNumberFormat="1" applyFont="1" applyBorder="1">
      <alignment/>
      <protection/>
    </xf>
    <xf numFmtId="4" fontId="66" fillId="0" borderId="19" xfId="58" applyNumberFormat="1" applyFont="1" applyBorder="1" applyAlignment="1">
      <alignment horizontal="center"/>
      <protection/>
    </xf>
    <xf numFmtId="4" fontId="66" fillId="0" borderId="31" xfId="58" applyNumberFormat="1" applyFont="1" applyBorder="1" applyAlignment="1">
      <alignment horizontal="center"/>
      <protection/>
    </xf>
    <xf numFmtId="3" fontId="66" fillId="0" borderId="31" xfId="58" applyNumberFormat="1" applyFont="1" applyBorder="1">
      <alignment/>
      <protection/>
    </xf>
    <xf numFmtId="0" fontId="61" fillId="0" borderId="31" xfId="58" applyFont="1" applyBorder="1">
      <alignment/>
      <protection/>
    </xf>
    <xf numFmtId="0" fontId="61" fillId="0" borderId="32" xfId="58" applyFont="1" applyBorder="1">
      <alignment/>
      <protection/>
    </xf>
    <xf numFmtId="4" fontId="61" fillId="0" borderId="24" xfId="58" applyNumberFormat="1" applyFont="1" applyBorder="1" applyAlignment="1">
      <alignment horizontal="right"/>
      <protection/>
    </xf>
    <xf numFmtId="4" fontId="61" fillId="0" borderId="24" xfId="58" applyNumberFormat="1" applyFont="1" applyBorder="1" applyAlignment="1">
      <alignment horizontal="center"/>
      <protection/>
    </xf>
    <xf numFmtId="4" fontId="61" fillId="0" borderId="25" xfId="58" applyNumberFormat="1" applyFont="1" applyBorder="1" applyAlignment="1">
      <alignment horizontal="right"/>
      <protection/>
    </xf>
    <xf numFmtId="3" fontId="61" fillId="0" borderId="24" xfId="58" applyNumberFormat="1" applyFont="1" applyBorder="1">
      <alignment/>
      <protection/>
    </xf>
    <xf numFmtId="3" fontId="61" fillId="0" borderId="25" xfId="58" applyNumberFormat="1" applyFont="1" applyBorder="1">
      <alignment/>
      <protection/>
    </xf>
    <xf numFmtId="0" fontId="61" fillId="0" borderId="33" xfId="58" applyFont="1" applyBorder="1" applyAlignment="1">
      <alignment/>
      <protection/>
    </xf>
    <xf numFmtId="0" fontId="61" fillId="0" borderId="34" xfId="58" applyFont="1" applyBorder="1" applyAlignment="1">
      <alignment/>
      <protection/>
    </xf>
    <xf numFmtId="3" fontId="66" fillId="0" borderId="24" xfId="58" applyNumberFormat="1" applyFont="1" applyBorder="1">
      <alignment/>
      <protection/>
    </xf>
    <xf numFmtId="4" fontId="61" fillId="0" borderId="24" xfId="58" applyNumberFormat="1" applyFont="1" applyBorder="1" applyAlignment="1">
      <alignment horizontal="left"/>
      <protection/>
    </xf>
    <xf numFmtId="0" fontId="61" fillId="0" borderId="35" xfId="58" applyFont="1" applyBorder="1" applyAlignment="1">
      <alignment/>
      <protection/>
    </xf>
    <xf numFmtId="0" fontId="61" fillId="0" borderId="36" xfId="58" applyFont="1" applyBorder="1" applyAlignment="1">
      <alignment/>
      <protection/>
    </xf>
    <xf numFmtId="3" fontId="61" fillId="0" borderId="0" xfId="58" applyNumberFormat="1" applyFont="1" applyBorder="1">
      <alignment/>
      <protection/>
    </xf>
    <xf numFmtId="4" fontId="61" fillId="0" borderId="0" xfId="58" applyNumberFormat="1" applyFont="1" applyBorder="1" applyAlignment="1">
      <alignment horizontal="right"/>
      <protection/>
    </xf>
    <xf numFmtId="4" fontId="61" fillId="0" borderId="0" xfId="58" applyNumberFormat="1" applyFont="1" applyBorder="1" applyAlignment="1">
      <alignment horizontal="left"/>
      <protection/>
    </xf>
    <xf numFmtId="3" fontId="61" fillId="0" borderId="22" xfId="58" applyNumberFormat="1" applyFont="1" applyBorder="1">
      <alignment/>
      <protection/>
    </xf>
    <xf numFmtId="0" fontId="66" fillId="0" borderId="37" xfId="58" applyFont="1" applyBorder="1" applyAlignment="1">
      <alignment vertical="center"/>
      <protection/>
    </xf>
    <xf numFmtId="0" fontId="66" fillId="0" borderId="38" xfId="58" applyFont="1" applyBorder="1" applyAlignment="1">
      <alignment horizontal="centerContinuous" vertical="center"/>
      <protection/>
    </xf>
    <xf numFmtId="4" fontId="66" fillId="0" borderId="38" xfId="58" applyNumberFormat="1" applyFont="1" applyBorder="1" applyAlignment="1">
      <alignment horizontal="center" vertical="center"/>
      <protection/>
    </xf>
    <xf numFmtId="4" fontId="66" fillId="0" borderId="39" xfId="58" applyNumberFormat="1" applyFont="1" applyBorder="1" applyAlignment="1">
      <alignment horizontal="center" vertical="center"/>
      <protection/>
    </xf>
    <xf numFmtId="3" fontId="66" fillId="0" borderId="38" xfId="58" applyNumberFormat="1" applyFont="1" applyBorder="1" applyAlignment="1">
      <alignment vertical="center"/>
      <protection/>
    </xf>
    <xf numFmtId="3" fontId="66" fillId="0" borderId="39" xfId="58" applyNumberFormat="1" applyFont="1" applyBorder="1" applyAlignment="1">
      <alignment vertical="center"/>
      <protection/>
    </xf>
    <xf numFmtId="0" fontId="66" fillId="0" borderId="40" xfId="58" applyFont="1" applyBorder="1" applyAlignment="1">
      <alignment vertical="center"/>
      <protection/>
    </xf>
    <xf numFmtId="0" fontId="61" fillId="0" borderId="41" xfId="58" applyFont="1" applyBorder="1" applyAlignment="1">
      <alignment horizontal="centerContinuous" vertical="center"/>
      <protection/>
    </xf>
    <xf numFmtId="3" fontId="61" fillId="0" borderId="41" xfId="58" applyNumberFormat="1" applyFont="1" applyBorder="1" applyAlignment="1">
      <alignment vertical="center"/>
      <protection/>
    </xf>
    <xf numFmtId="4" fontId="61" fillId="0" borderId="41" xfId="58" applyNumberFormat="1" applyFont="1" applyBorder="1" applyAlignment="1">
      <alignment horizontal="right" vertical="center"/>
      <protection/>
    </xf>
    <xf numFmtId="4" fontId="61" fillId="0" borderId="41" xfId="58" applyNumberFormat="1" applyFont="1" applyBorder="1" applyAlignment="1">
      <alignment horizontal="center" vertical="center"/>
      <protection/>
    </xf>
    <xf numFmtId="4" fontId="61" fillId="0" borderId="42" xfId="58" applyNumberFormat="1" applyFont="1" applyBorder="1" applyAlignment="1">
      <alignment horizontal="right" vertical="center"/>
      <protection/>
    </xf>
    <xf numFmtId="3" fontId="66" fillId="0" borderId="41" xfId="58" applyNumberFormat="1" applyFont="1" applyBorder="1" applyAlignment="1">
      <alignment vertical="center"/>
      <protection/>
    </xf>
    <xf numFmtId="3" fontId="66" fillId="0" borderId="42" xfId="58" applyNumberFormat="1" applyFont="1" applyBorder="1" applyAlignment="1">
      <alignment vertical="center"/>
      <protection/>
    </xf>
    <xf numFmtId="0" fontId="61" fillId="0" borderId="32" xfId="58" applyFont="1" applyBorder="1" applyAlignment="1">
      <alignment vertical="center"/>
      <protection/>
    </xf>
    <xf numFmtId="0" fontId="61" fillId="0" borderId="24" xfId="58" applyFont="1" applyBorder="1" applyAlignment="1">
      <alignment horizontal="centerContinuous" vertical="center"/>
      <protection/>
    </xf>
    <xf numFmtId="4" fontId="61" fillId="0" borderId="24" xfId="58" applyNumberFormat="1" applyFont="1" applyBorder="1" applyAlignment="1">
      <alignment horizontal="right" vertical="center"/>
      <protection/>
    </xf>
    <xf numFmtId="4" fontId="61" fillId="0" borderId="24" xfId="58" applyNumberFormat="1" applyFont="1" applyBorder="1" applyAlignment="1">
      <alignment horizontal="center" vertical="center"/>
      <protection/>
    </xf>
    <xf numFmtId="4" fontId="61" fillId="0" borderId="25" xfId="58" applyNumberFormat="1" applyFont="1" applyBorder="1" applyAlignment="1">
      <alignment horizontal="right" vertical="center"/>
      <protection/>
    </xf>
    <xf numFmtId="3" fontId="61" fillId="0" borderId="24" xfId="58" applyNumberFormat="1" applyFont="1" applyBorder="1" applyAlignment="1">
      <alignment vertical="center"/>
      <protection/>
    </xf>
    <xf numFmtId="3" fontId="61" fillId="0" borderId="25" xfId="58" applyNumberFormat="1" applyFont="1" applyBorder="1" applyAlignment="1">
      <alignment vertical="center"/>
      <protection/>
    </xf>
    <xf numFmtId="0" fontId="61" fillId="0" borderId="43" xfId="58" applyFont="1" applyBorder="1" applyAlignment="1">
      <alignment vertical="center"/>
      <protection/>
    </xf>
    <xf numFmtId="0" fontId="61" fillId="0" borderId="36" xfId="58" applyFont="1" applyBorder="1" applyAlignment="1">
      <alignment horizontal="centerContinuous" vertical="center"/>
      <protection/>
    </xf>
    <xf numFmtId="3" fontId="61" fillId="0" borderId="36" xfId="58" applyNumberFormat="1" applyFont="1" applyBorder="1" applyAlignment="1">
      <alignment vertical="center"/>
      <protection/>
    </xf>
    <xf numFmtId="4" fontId="61" fillId="0" borderId="36" xfId="58" applyNumberFormat="1" applyFont="1" applyBorder="1" applyAlignment="1">
      <alignment horizontal="right" vertical="center"/>
      <protection/>
    </xf>
    <xf numFmtId="4" fontId="61" fillId="0" borderId="36" xfId="58" applyNumberFormat="1" applyFont="1" applyBorder="1" applyAlignment="1">
      <alignment horizontal="center" vertical="center"/>
      <protection/>
    </xf>
    <xf numFmtId="4" fontId="61" fillId="0" borderId="44" xfId="58" applyNumberFormat="1" applyFont="1" applyBorder="1" applyAlignment="1">
      <alignment horizontal="right" vertical="center"/>
      <protection/>
    </xf>
    <xf numFmtId="3" fontId="61" fillId="0" borderId="44" xfId="58" applyNumberFormat="1" applyFont="1" applyBorder="1" applyAlignment="1">
      <alignment vertical="center"/>
      <protection/>
    </xf>
    <xf numFmtId="0" fontId="66" fillId="0" borderId="45" xfId="58" applyFont="1" applyBorder="1" applyAlignment="1">
      <alignment vertical="center"/>
      <protection/>
    </xf>
    <xf numFmtId="0" fontId="66" fillId="0" borderId="46" xfId="58" applyFont="1" applyBorder="1" applyAlignment="1">
      <alignment horizontal="centerContinuous" vertical="center"/>
      <protection/>
    </xf>
    <xf numFmtId="4" fontId="66" fillId="0" borderId="46" xfId="58" applyNumberFormat="1" applyFont="1" applyBorder="1" applyAlignment="1">
      <alignment horizontal="right" vertical="center"/>
      <protection/>
    </xf>
    <xf numFmtId="4" fontId="66" fillId="0" borderId="46" xfId="58" applyNumberFormat="1" applyFont="1" applyBorder="1" applyAlignment="1">
      <alignment horizontal="center" vertical="center"/>
      <protection/>
    </xf>
    <xf numFmtId="4" fontId="66" fillId="0" borderId="47" xfId="58" applyNumberFormat="1" applyFont="1" applyBorder="1" applyAlignment="1">
      <alignment horizontal="right" vertical="center"/>
      <protection/>
    </xf>
    <xf numFmtId="3" fontId="66" fillId="0" borderId="0" xfId="58" applyNumberFormat="1" applyFont="1" applyBorder="1" applyAlignment="1">
      <alignment vertical="center"/>
      <protection/>
    </xf>
    <xf numFmtId="3" fontId="66" fillId="0" borderId="22" xfId="58" applyNumberFormat="1" applyFont="1" applyBorder="1" applyAlignment="1">
      <alignment vertical="center"/>
      <protection/>
    </xf>
    <xf numFmtId="0" fontId="70" fillId="0" borderId="45" xfId="58" applyFont="1" applyBorder="1" applyAlignment="1">
      <alignment horizontal="centerContinuous" vertical="center"/>
      <protection/>
    </xf>
    <xf numFmtId="4" fontId="71" fillId="0" borderId="46" xfId="58" applyNumberFormat="1" applyFont="1" applyBorder="1" applyAlignment="1">
      <alignment horizontal="center" vertical="center"/>
      <protection/>
    </xf>
    <xf numFmtId="4" fontId="71" fillId="0" borderId="47" xfId="58" applyNumberFormat="1" applyFont="1" applyBorder="1" applyAlignment="1">
      <alignment horizontal="center" vertical="center"/>
      <protection/>
    </xf>
    <xf numFmtId="3" fontId="66" fillId="0" borderId="48" xfId="58" applyNumberFormat="1" applyFont="1" applyBorder="1" applyAlignment="1">
      <alignment vertical="center"/>
      <protection/>
    </xf>
    <xf numFmtId="3" fontId="66" fillId="0" borderId="49" xfId="58" applyNumberFormat="1" applyFont="1" applyBorder="1" applyAlignment="1">
      <alignment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73" fillId="0" borderId="0" xfId="0" applyFont="1" applyAlignment="1">
      <alignment wrapText="1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0" fillId="0" borderId="15" xfId="0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47" fillId="36" borderId="11" xfId="0" applyNumberFormat="1" applyFont="1" applyFill="1" applyBorder="1" applyAlignment="1" applyProtection="1">
      <alignment horizontal="right" vertical="center"/>
      <protection/>
    </xf>
    <xf numFmtId="3" fontId="26" fillId="36" borderId="11" xfId="0" applyNumberFormat="1" applyFont="1" applyFill="1" applyBorder="1" applyAlignment="1" applyProtection="1">
      <alignment horizontal="right" vertical="center"/>
      <protection/>
    </xf>
    <xf numFmtId="0" fontId="0" fillId="0" borderId="46" xfId="58" applyFont="1" applyBorder="1" applyAlignment="1">
      <alignment vertical="center"/>
      <protection/>
    </xf>
    <xf numFmtId="1" fontId="0" fillId="0" borderId="0" xfId="0" applyNumberFormat="1" applyAlignment="1">
      <alignment/>
    </xf>
    <xf numFmtId="3" fontId="28" fillId="0" borderId="11" xfId="0" applyNumberFormat="1" applyFont="1" applyBorder="1" applyAlignment="1">
      <alignment/>
    </xf>
    <xf numFmtId="3" fontId="28" fillId="34" borderId="11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5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50" xfId="0" applyFont="1" applyBorder="1" applyAlignment="1">
      <alignment/>
    </xf>
    <xf numFmtId="0" fontId="31" fillId="0" borderId="53" xfId="0" applyFont="1" applyBorder="1" applyAlignment="1">
      <alignment/>
    </xf>
    <xf numFmtId="0" fontId="31" fillId="0" borderId="28" xfId="0" applyFont="1" applyBorder="1" applyAlignment="1">
      <alignment/>
    </xf>
    <xf numFmtId="0" fontId="31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52" xfId="0" applyFont="1" applyBorder="1" applyAlignment="1">
      <alignment/>
    </xf>
    <xf numFmtId="0" fontId="31" fillId="0" borderId="54" xfId="0" applyFont="1" applyBorder="1" applyAlignment="1">
      <alignment/>
    </xf>
    <xf numFmtId="0" fontId="31" fillId="0" borderId="55" xfId="0" applyFont="1" applyBorder="1" applyAlignment="1">
      <alignment/>
    </xf>
    <xf numFmtId="0" fontId="31" fillId="0" borderId="56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3" fontId="9" fillId="0" borderId="56" xfId="0" applyNumberFormat="1" applyFont="1" applyBorder="1" applyAlignment="1">
      <alignment/>
    </xf>
    <xf numFmtId="0" fontId="31" fillId="0" borderId="57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51" xfId="0" applyFont="1" applyBorder="1" applyAlignment="1">
      <alignment/>
    </xf>
    <xf numFmtId="0" fontId="9" fillId="0" borderId="57" xfId="0" applyFont="1" applyBorder="1" applyAlignment="1">
      <alignment/>
    </xf>
    <xf numFmtId="3" fontId="9" fillId="0" borderId="51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50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3" fontId="25" fillId="0" borderId="50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0" fontId="22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righ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3" fontId="74" fillId="0" borderId="0" xfId="0" applyNumberFormat="1" applyFont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4" xfId="0" applyFont="1" applyBorder="1" applyAlignment="1">
      <alignment horizontal="right"/>
    </xf>
    <xf numFmtId="0" fontId="74" fillId="0" borderId="39" xfId="0" applyFont="1" applyBorder="1" applyAlignment="1">
      <alignment/>
    </xf>
    <xf numFmtId="3" fontId="74" fillId="0" borderId="14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 horizontal="center"/>
    </xf>
    <xf numFmtId="3" fontId="74" fillId="0" borderId="12" xfId="0" applyNumberFormat="1" applyFont="1" applyBorder="1" applyAlignment="1">
      <alignment horizontal="center" vertic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right"/>
    </xf>
    <xf numFmtId="0" fontId="75" fillId="0" borderId="11" xfId="0" applyFont="1" applyBorder="1" applyAlignment="1">
      <alignment/>
    </xf>
    <xf numFmtId="0" fontId="74" fillId="0" borderId="11" xfId="0" applyFont="1" applyBorder="1" applyAlignment="1">
      <alignment/>
    </xf>
    <xf numFmtId="3" fontId="74" fillId="0" borderId="11" xfId="0" applyNumberFormat="1" applyFont="1" applyBorder="1" applyAlignment="1">
      <alignment/>
    </xf>
    <xf numFmtId="0" fontId="74" fillId="0" borderId="58" xfId="0" applyFont="1" applyBorder="1" applyAlignment="1">
      <alignment horizontal="left"/>
    </xf>
    <xf numFmtId="0" fontId="74" fillId="0" borderId="2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3" fontId="74" fillId="0" borderId="14" xfId="0" applyNumberFormat="1" applyFont="1" applyBorder="1" applyAlignment="1">
      <alignment/>
    </xf>
    <xf numFmtId="3" fontId="74" fillId="0" borderId="59" xfId="0" applyNumberFormat="1" applyFont="1" applyBorder="1" applyAlignment="1">
      <alignment/>
    </xf>
    <xf numFmtId="0" fontId="74" fillId="0" borderId="58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17" xfId="0" applyFont="1" applyBorder="1" applyAlignment="1">
      <alignment/>
    </xf>
    <xf numFmtId="3" fontId="74" fillId="0" borderId="60" xfId="0" applyNumberFormat="1" applyFont="1" applyBorder="1" applyAlignment="1">
      <alignment/>
    </xf>
    <xf numFmtId="3" fontId="74" fillId="0" borderId="61" xfId="0" applyNumberFormat="1" applyFont="1" applyBorder="1" applyAlignment="1">
      <alignment/>
    </xf>
    <xf numFmtId="3" fontId="74" fillId="0" borderId="12" xfId="0" applyNumberFormat="1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17" xfId="0" applyFont="1" applyBorder="1" applyAlignment="1">
      <alignment/>
    </xf>
    <xf numFmtId="3" fontId="76" fillId="0" borderId="12" xfId="0" applyNumberFormat="1" applyFont="1" applyBorder="1" applyAlignment="1">
      <alignment/>
    </xf>
    <xf numFmtId="3" fontId="74" fillId="0" borderId="62" xfId="0" applyNumberFormat="1" applyFont="1" applyBorder="1" applyAlignment="1">
      <alignment/>
    </xf>
    <xf numFmtId="3" fontId="74" fillId="0" borderId="11" xfId="0" applyNumberFormat="1" applyFont="1" applyBorder="1" applyAlignment="1">
      <alignment/>
    </xf>
    <xf numFmtId="0" fontId="74" fillId="0" borderId="11" xfId="0" applyFont="1" applyBorder="1" applyAlignment="1">
      <alignment horizontal="right"/>
    </xf>
    <xf numFmtId="0" fontId="74" fillId="0" borderId="11" xfId="0" applyFont="1" applyBorder="1" applyAlignment="1">
      <alignment/>
    </xf>
    <xf numFmtId="3" fontId="74" fillId="0" borderId="63" xfId="0" applyNumberFormat="1" applyFont="1" applyBorder="1" applyAlignment="1">
      <alignment/>
    </xf>
    <xf numFmtId="0" fontId="74" fillId="0" borderId="58" xfId="0" applyFont="1" applyBorder="1" applyAlignment="1">
      <alignment/>
    </xf>
    <xf numFmtId="3" fontId="74" fillId="0" borderId="63" xfId="0" applyNumberFormat="1" applyFont="1" applyBorder="1" applyAlignment="1">
      <alignment/>
    </xf>
    <xf numFmtId="0" fontId="74" fillId="0" borderId="58" xfId="0" applyFont="1" applyBorder="1" applyAlignment="1">
      <alignment/>
    </xf>
    <xf numFmtId="3" fontId="74" fillId="0" borderId="59" xfId="0" applyNumberFormat="1" applyFont="1" applyBorder="1" applyAlignment="1">
      <alignment/>
    </xf>
    <xf numFmtId="3" fontId="76" fillId="0" borderId="59" xfId="0" applyNumberFormat="1" applyFont="1" applyBorder="1" applyAlignment="1">
      <alignment/>
    </xf>
    <xf numFmtId="3" fontId="74" fillId="0" borderId="61" xfId="0" applyNumberFormat="1" applyFont="1" applyBorder="1" applyAlignment="1">
      <alignment/>
    </xf>
    <xf numFmtId="3" fontId="76" fillId="0" borderId="11" xfId="0" applyNumberFormat="1" applyFont="1" applyBorder="1" applyAlignment="1">
      <alignment/>
    </xf>
    <xf numFmtId="3" fontId="74" fillId="0" borderId="62" xfId="0" applyNumberFormat="1" applyFont="1" applyBorder="1" applyAlignment="1">
      <alignment/>
    </xf>
    <xf numFmtId="0" fontId="76" fillId="0" borderId="11" xfId="0" applyFont="1" applyBorder="1" applyAlignment="1">
      <alignment horizontal="right"/>
    </xf>
    <xf numFmtId="0" fontId="76" fillId="0" borderId="58" xfId="0" applyFont="1" applyBorder="1" applyAlignment="1">
      <alignment horizontal="left"/>
    </xf>
    <xf numFmtId="0" fontId="76" fillId="0" borderId="26" xfId="0" applyFont="1" applyBorder="1" applyAlignment="1">
      <alignment horizontal="left"/>
    </xf>
    <xf numFmtId="0" fontId="76" fillId="0" borderId="17" xfId="0" applyFont="1" applyBorder="1" applyAlignment="1">
      <alignment horizontal="left"/>
    </xf>
    <xf numFmtId="3" fontId="76" fillId="0" borderId="61" xfId="0" applyNumberFormat="1" applyFont="1" applyBorder="1" applyAlignment="1">
      <alignment/>
    </xf>
    <xf numFmtId="3" fontId="74" fillId="0" borderId="12" xfId="0" applyNumberFormat="1" applyFont="1" applyBorder="1" applyAlignment="1">
      <alignment horizontal="center"/>
    </xf>
    <xf numFmtId="0" fontId="77" fillId="0" borderId="58" xfId="0" applyFont="1" applyBorder="1" applyAlignment="1">
      <alignment/>
    </xf>
    <xf numFmtId="0" fontId="78" fillId="0" borderId="26" xfId="0" applyFont="1" applyBorder="1" applyAlignment="1">
      <alignment/>
    </xf>
    <xf numFmtId="0" fontId="78" fillId="0" borderId="17" xfId="0" applyFont="1" applyBorder="1" applyAlignment="1">
      <alignment/>
    </xf>
    <xf numFmtId="3" fontId="78" fillId="0" borderId="12" xfId="0" applyNumberFormat="1" applyFont="1" applyBorder="1" applyAlignment="1">
      <alignment horizontal="center"/>
    </xf>
    <xf numFmtId="0" fontId="79" fillId="0" borderId="11" xfId="0" applyFont="1" applyBorder="1" applyAlignment="1">
      <alignment/>
    </xf>
    <xf numFmtId="0" fontId="76" fillId="0" borderId="58" xfId="0" applyFont="1" applyFill="1" applyBorder="1" applyAlignment="1">
      <alignment/>
    </xf>
    <xf numFmtId="0" fontId="76" fillId="0" borderId="26" xfId="0" applyFont="1" applyBorder="1" applyAlignment="1">
      <alignment/>
    </xf>
    <xf numFmtId="0" fontId="76" fillId="0" borderId="17" xfId="0" applyFont="1" applyBorder="1" applyAlignment="1">
      <alignment/>
    </xf>
    <xf numFmtId="0" fontId="76" fillId="0" borderId="11" xfId="0" applyFont="1" applyBorder="1" applyAlignment="1">
      <alignment/>
    </xf>
    <xf numFmtId="0" fontId="74" fillId="0" borderId="58" xfId="0" applyFont="1" applyBorder="1" applyAlignment="1">
      <alignment horizontal="left"/>
    </xf>
    <xf numFmtId="0" fontId="74" fillId="0" borderId="58" xfId="0" applyFont="1" applyFill="1" applyBorder="1" applyAlignment="1">
      <alignment/>
    </xf>
    <xf numFmtId="0" fontId="74" fillId="0" borderId="26" xfId="0" applyFont="1" applyFill="1" applyBorder="1" applyAlignment="1">
      <alignment/>
    </xf>
    <xf numFmtId="0" fontId="74" fillId="0" borderId="17" xfId="0" applyFont="1" applyFill="1" applyBorder="1" applyAlignment="1">
      <alignment/>
    </xf>
    <xf numFmtId="0" fontId="74" fillId="0" borderId="26" xfId="0" applyFont="1" applyBorder="1" applyAlignment="1">
      <alignment/>
    </xf>
    <xf numFmtId="0" fontId="74" fillId="0" borderId="17" xfId="0" applyFont="1" applyBorder="1" applyAlignment="1">
      <alignment/>
    </xf>
    <xf numFmtId="3" fontId="76" fillId="0" borderId="60" xfId="0" applyNumberFormat="1" applyFont="1" applyFill="1" applyBorder="1" applyAlignment="1">
      <alignment/>
    </xf>
    <xf numFmtId="0" fontId="76" fillId="0" borderId="58" xfId="0" applyFont="1" applyBorder="1" applyAlignment="1">
      <alignment/>
    </xf>
    <xf numFmtId="3" fontId="74" fillId="0" borderId="12" xfId="0" applyNumberFormat="1" applyFont="1" applyBorder="1" applyAlignment="1">
      <alignment/>
    </xf>
    <xf numFmtId="0" fontId="74" fillId="0" borderId="2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3" fontId="76" fillId="0" borderId="62" xfId="0" applyNumberFormat="1" applyFont="1" applyBorder="1" applyAlignment="1">
      <alignment/>
    </xf>
    <xf numFmtId="3" fontId="76" fillId="0" borderId="63" xfId="0" applyNumberFormat="1" applyFont="1" applyBorder="1" applyAlignment="1">
      <alignment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 horizontal="right"/>
    </xf>
    <xf numFmtId="0" fontId="80" fillId="0" borderId="11" xfId="0" applyFont="1" applyBorder="1" applyAlignment="1">
      <alignment/>
    </xf>
    <xf numFmtId="0" fontId="76" fillId="0" borderId="26" xfId="0" applyFont="1" applyBorder="1" applyAlignment="1">
      <alignment/>
    </xf>
    <xf numFmtId="0" fontId="76" fillId="0" borderId="17" xfId="0" applyFont="1" applyBorder="1" applyAlignment="1">
      <alignment/>
    </xf>
    <xf numFmtId="0" fontId="76" fillId="0" borderId="58" xfId="0" applyFont="1" applyBorder="1" applyAlignment="1">
      <alignment/>
    </xf>
    <xf numFmtId="0" fontId="76" fillId="0" borderId="26" xfId="0" applyFont="1" applyBorder="1" applyAlignment="1">
      <alignment/>
    </xf>
    <xf numFmtId="0" fontId="76" fillId="0" borderId="17" xfId="0" applyFont="1" applyBorder="1" applyAlignment="1">
      <alignment/>
    </xf>
    <xf numFmtId="3" fontId="76" fillId="0" borderId="63" xfId="0" applyNumberFormat="1" applyFont="1" applyFill="1" applyBorder="1" applyAlignment="1">
      <alignment/>
    </xf>
    <xf numFmtId="0" fontId="76" fillId="0" borderId="11" xfId="0" applyFont="1" applyBorder="1" applyAlignment="1">
      <alignment/>
    </xf>
    <xf numFmtId="0" fontId="76" fillId="0" borderId="58" xfId="0" applyFont="1" applyBorder="1" applyAlignment="1">
      <alignment/>
    </xf>
    <xf numFmtId="0" fontId="75" fillId="0" borderId="58" xfId="0" applyFont="1" applyBorder="1" applyAlignment="1">
      <alignment/>
    </xf>
    <xf numFmtId="0" fontId="74" fillId="0" borderId="2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5" fillId="0" borderId="58" xfId="0" applyFont="1" applyBorder="1" applyAlignment="1">
      <alignment/>
    </xf>
    <xf numFmtId="3" fontId="74" fillId="0" borderId="14" xfId="0" applyNumberFormat="1" applyFont="1" applyBorder="1" applyAlignment="1">
      <alignment/>
    </xf>
    <xf numFmtId="0" fontId="74" fillId="0" borderId="58" xfId="0" applyFont="1" applyBorder="1" applyAlignment="1">
      <alignment horizontal="center"/>
    </xf>
    <xf numFmtId="0" fontId="75" fillId="0" borderId="58" xfId="0" applyFont="1" applyBorder="1" applyAlignment="1">
      <alignment horizontal="left"/>
    </xf>
    <xf numFmtId="0" fontId="75" fillId="0" borderId="26" xfId="0" applyFont="1" applyBorder="1" applyAlignment="1">
      <alignment horizontal="left"/>
    </xf>
    <xf numFmtId="0" fontId="75" fillId="0" borderId="17" xfId="0" applyFont="1" applyBorder="1" applyAlignment="1">
      <alignment horizontal="left"/>
    </xf>
    <xf numFmtId="3" fontId="76" fillId="0" borderId="11" xfId="0" applyNumberFormat="1" applyFont="1" applyFill="1" applyBorder="1" applyAlignment="1">
      <alignment/>
    </xf>
    <xf numFmtId="3" fontId="76" fillId="0" borderId="61" xfId="0" applyNumberFormat="1" applyFont="1" applyFill="1" applyBorder="1" applyAlignment="1">
      <alignment/>
    </xf>
    <xf numFmtId="0" fontId="76" fillId="0" borderId="14" xfId="0" applyFont="1" applyBorder="1" applyAlignment="1">
      <alignment/>
    </xf>
    <xf numFmtId="3" fontId="74" fillId="0" borderId="60" xfId="0" applyNumberFormat="1" applyFont="1" applyBorder="1" applyAlignment="1">
      <alignment/>
    </xf>
    <xf numFmtId="0" fontId="76" fillId="0" borderId="38" xfId="0" applyFont="1" applyBorder="1" applyAlignment="1">
      <alignment/>
    </xf>
    <xf numFmtId="0" fontId="76" fillId="0" borderId="39" xfId="0" applyFont="1" applyBorder="1" applyAlignment="1">
      <alignment/>
    </xf>
    <xf numFmtId="0" fontId="76" fillId="0" borderId="14" xfId="0" applyFont="1" applyBorder="1" applyAlignment="1">
      <alignment horizontal="right"/>
    </xf>
    <xf numFmtId="0" fontId="74" fillId="0" borderId="14" xfId="0" applyFont="1" applyBorder="1" applyAlignment="1">
      <alignment/>
    </xf>
    <xf numFmtId="0" fontId="74" fillId="0" borderId="38" xfId="0" applyFont="1" applyBorder="1" applyAlignment="1">
      <alignment/>
    </xf>
    <xf numFmtId="0" fontId="74" fillId="0" borderId="64" xfId="0" applyFont="1" applyBorder="1" applyAlignment="1">
      <alignment/>
    </xf>
    <xf numFmtId="3" fontId="74" fillId="0" borderId="11" xfId="0" applyNumberFormat="1" applyFont="1" applyFill="1" applyBorder="1" applyAlignment="1">
      <alignment/>
    </xf>
    <xf numFmtId="3" fontId="74" fillId="0" borderId="63" xfId="0" applyNumberFormat="1" applyFont="1" applyFill="1" applyBorder="1" applyAlignment="1">
      <alignment/>
    </xf>
    <xf numFmtId="3" fontId="74" fillId="0" borderId="12" xfId="0" applyNumberFormat="1" applyFont="1" applyFill="1" applyBorder="1" applyAlignment="1">
      <alignment/>
    </xf>
    <xf numFmtId="3" fontId="74" fillId="0" borderId="16" xfId="0" applyNumberFormat="1" applyFont="1" applyBorder="1" applyAlignment="1">
      <alignment/>
    </xf>
    <xf numFmtId="0" fontId="75" fillId="0" borderId="58" xfId="0" applyFont="1" applyBorder="1" applyAlignment="1">
      <alignment/>
    </xf>
    <xf numFmtId="0" fontId="74" fillId="0" borderId="58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17" xfId="0" applyFont="1" applyBorder="1" applyAlignment="1">
      <alignment/>
    </xf>
    <xf numFmtId="0" fontId="79" fillId="0" borderId="58" xfId="0" applyFont="1" applyBorder="1" applyAlignment="1">
      <alignment/>
    </xf>
    <xf numFmtId="0" fontId="80" fillId="0" borderId="58" xfId="0" applyFont="1" applyBorder="1" applyAlignment="1">
      <alignment/>
    </xf>
    <xf numFmtId="0" fontId="76" fillId="0" borderId="64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81" fillId="0" borderId="58" xfId="0" applyFont="1" applyBorder="1" applyAlignment="1">
      <alignment/>
    </xf>
    <xf numFmtId="0" fontId="75" fillId="0" borderId="58" xfId="0" applyFont="1" applyBorder="1" applyAlignment="1">
      <alignment horizontal="left"/>
    </xf>
    <xf numFmtId="177" fontId="74" fillId="0" borderId="14" xfId="0" applyNumberFormat="1" applyFont="1" applyBorder="1" applyAlignment="1">
      <alignment horizontal="right"/>
    </xf>
    <xf numFmtId="0" fontId="74" fillId="0" borderId="1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right"/>
    </xf>
    <xf numFmtId="0" fontId="81" fillId="0" borderId="58" xfId="0" applyFont="1" applyFill="1" applyBorder="1" applyAlignment="1">
      <alignment/>
    </xf>
    <xf numFmtId="0" fontId="74" fillId="0" borderId="26" xfId="0" applyFont="1" applyFill="1" applyBorder="1" applyAlignment="1">
      <alignment/>
    </xf>
    <xf numFmtId="0" fontId="74" fillId="0" borderId="17" xfId="0" applyFont="1" applyFill="1" applyBorder="1" applyAlignment="1">
      <alignment/>
    </xf>
    <xf numFmtId="3" fontId="74" fillId="0" borderId="16" xfId="0" applyNumberFormat="1" applyFont="1" applyFill="1" applyBorder="1" applyAlignment="1">
      <alignment/>
    </xf>
    <xf numFmtId="0" fontId="74" fillId="0" borderId="58" xfId="0" applyFont="1" applyFill="1" applyBorder="1" applyAlignment="1">
      <alignment/>
    </xf>
    <xf numFmtId="3" fontId="74" fillId="0" borderId="63" xfId="0" applyNumberFormat="1" applyFont="1" applyFill="1" applyBorder="1" applyAlignment="1">
      <alignment/>
    </xf>
    <xf numFmtId="3" fontId="74" fillId="0" borderId="62" xfId="0" applyNumberFormat="1" applyFont="1" applyFill="1" applyBorder="1" applyAlignment="1">
      <alignment/>
    </xf>
    <xf numFmtId="3" fontId="74" fillId="0" borderId="16" xfId="0" applyNumberFormat="1" applyFont="1" applyFill="1" applyBorder="1" applyAlignment="1">
      <alignment/>
    </xf>
    <xf numFmtId="0" fontId="75" fillId="0" borderId="11" xfId="0" applyFont="1" applyBorder="1" applyAlignment="1">
      <alignment horizontal="left"/>
    </xf>
    <xf numFmtId="43" fontId="74" fillId="0" borderId="60" xfId="0" applyNumberFormat="1" applyFont="1" applyBorder="1" applyAlignment="1">
      <alignment horizontal="right"/>
    </xf>
    <xf numFmtId="0" fontId="75" fillId="0" borderId="11" xfId="0" applyFont="1" applyBorder="1" applyAlignment="1">
      <alignment horizontal="center"/>
    </xf>
    <xf numFmtId="3" fontId="80" fillId="0" borderId="59" xfId="0" applyNumberFormat="1" applyFont="1" applyBorder="1" applyAlignment="1">
      <alignment/>
    </xf>
    <xf numFmtId="3" fontId="80" fillId="0" borderId="63" xfId="0" applyNumberFormat="1" applyFont="1" applyBorder="1" applyAlignment="1">
      <alignment/>
    </xf>
    <xf numFmtId="0" fontId="81" fillId="0" borderId="12" xfId="0" applyFont="1" applyFill="1" applyBorder="1" applyAlignment="1">
      <alignment horizontal="left"/>
    </xf>
    <xf numFmtId="0" fontId="74" fillId="0" borderId="0" xfId="0" applyFont="1" applyFill="1" applyAlignment="1">
      <alignment/>
    </xf>
    <xf numFmtId="0" fontId="75" fillId="0" borderId="12" xfId="0" applyFont="1" applyFill="1" applyBorder="1" applyAlignment="1">
      <alignment horizontal="left"/>
    </xf>
    <xf numFmtId="0" fontId="81" fillId="0" borderId="58" xfId="0" applyFont="1" applyBorder="1" applyAlignment="1">
      <alignment/>
    </xf>
    <xf numFmtId="0" fontId="81" fillId="0" borderId="26" xfId="0" applyFont="1" applyBorder="1" applyAlignment="1">
      <alignment/>
    </xf>
    <xf numFmtId="0" fontId="81" fillId="0" borderId="17" xfId="0" applyFont="1" applyBorder="1" applyAlignment="1">
      <alignment/>
    </xf>
    <xf numFmtId="0" fontId="82" fillId="0" borderId="11" xfId="0" applyFont="1" applyBorder="1" applyAlignment="1">
      <alignment/>
    </xf>
    <xf numFmtId="0" fontId="75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3" fontId="82" fillId="0" borderId="63" xfId="0" applyNumberFormat="1" applyFont="1" applyBorder="1" applyAlignment="1">
      <alignment/>
    </xf>
    <xf numFmtId="3" fontId="83" fillId="0" borderId="63" xfId="0" applyNumberFormat="1" applyFont="1" applyBorder="1" applyAlignment="1">
      <alignment/>
    </xf>
    <xf numFmtId="0" fontId="84" fillId="0" borderId="58" xfId="0" applyFont="1" applyBorder="1" applyAlignment="1">
      <alignment/>
    </xf>
    <xf numFmtId="3" fontId="80" fillId="0" borderId="61" xfId="0" applyNumberFormat="1" applyFont="1" applyBorder="1" applyAlignment="1">
      <alignment/>
    </xf>
    <xf numFmtId="3" fontId="74" fillId="0" borderId="12" xfId="0" applyNumberFormat="1" applyFont="1" applyFill="1" applyBorder="1" applyAlignment="1">
      <alignment/>
    </xf>
    <xf numFmtId="0" fontId="81" fillId="0" borderId="11" xfId="0" applyFont="1" applyBorder="1" applyAlignment="1">
      <alignment horizontal="left"/>
    </xf>
    <xf numFmtId="0" fontId="81" fillId="0" borderId="11" xfId="0" applyFont="1" applyBorder="1" applyAlignment="1">
      <alignment horizontal="left"/>
    </xf>
    <xf numFmtId="3" fontId="74" fillId="0" borderId="11" xfId="0" applyNumberFormat="1" applyFont="1" applyFill="1" applyBorder="1" applyAlignment="1">
      <alignment/>
    </xf>
    <xf numFmtId="3" fontId="76" fillId="0" borderId="62" xfId="0" applyNumberFormat="1" applyFont="1" applyFill="1" applyBorder="1" applyAlignment="1">
      <alignment/>
    </xf>
    <xf numFmtId="3" fontId="76" fillId="0" borderId="59" xfId="0" applyNumberFormat="1" applyFont="1" applyFill="1" applyBorder="1" applyAlignment="1">
      <alignment/>
    </xf>
    <xf numFmtId="3" fontId="80" fillId="0" borderId="59" xfId="0" applyNumberFormat="1" applyFont="1" applyFill="1" applyBorder="1" applyAlignment="1">
      <alignment/>
    </xf>
    <xf numFmtId="3" fontId="85" fillId="0" borderId="11" xfId="0" applyNumberFormat="1" applyFont="1" applyBorder="1" applyAlignment="1">
      <alignment/>
    </xf>
    <xf numFmtId="0" fontId="81" fillId="0" borderId="11" xfId="0" applyFont="1" applyBorder="1" applyAlignment="1">
      <alignment/>
    </xf>
    <xf numFmtId="3" fontId="76" fillId="0" borderId="63" xfId="0" applyNumberFormat="1" applyFont="1" applyBorder="1" applyAlignment="1">
      <alignment horizontal="right"/>
    </xf>
    <xf numFmtId="3" fontId="74" fillId="0" borderId="14" xfId="0" applyNumberFormat="1" applyFont="1" applyFill="1" applyBorder="1" applyAlignment="1">
      <alignment/>
    </xf>
    <xf numFmtId="0" fontId="74" fillId="0" borderId="12" xfId="0" applyFont="1" applyBorder="1" applyAlignment="1">
      <alignment/>
    </xf>
    <xf numFmtId="3" fontId="80" fillId="0" borderId="62" xfId="0" applyNumberFormat="1" applyFont="1" applyBorder="1" applyAlignment="1">
      <alignment/>
    </xf>
    <xf numFmtId="0" fontId="3" fillId="0" borderId="0" xfId="61" applyFont="1" applyFill="1">
      <alignment/>
      <protection/>
    </xf>
    <xf numFmtId="3" fontId="3" fillId="0" borderId="0" xfId="61" applyNumberFormat="1" applyFont="1" applyFill="1">
      <alignment/>
      <protection/>
    </xf>
    <xf numFmtId="0" fontId="3" fillId="0" borderId="0" xfId="61" applyFont="1" applyFill="1" applyBorder="1">
      <alignment/>
      <protection/>
    </xf>
    <xf numFmtId="3" fontId="3" fillId="0" borderId="0" xfId="61" applyNumberFormat="1" applyFont="1" applyFill="1" applyBorder="1">
      <alignment/>
      <protection/>
    </xf>
    <xf numFmtId="0" fontId="86" fillId="0" borderId="64" xfId="61" applyFont="1" applyFill="1" applyBorder="1" applyAlignment="1">
      <alignment horizontal="left"/>
      <protection/>
    </xf>
    <xf numFmtId="0" fontId="87" fillId="0" borderId="38" xfId="61" applyFont="1" applyFill="1" applyBorder="1" applyAlignment="1">
      <alignment horizontal="left"/>
      <protection/>
    </xf>
    <xf numFmtId="3" fontId="88" fillId="0" borderId="14" xfId="61" applyNumberFormat="1" applyFont="1" applyFill="1" applyBorder="1" applyAlignment="1">
      <alignment horizontal="center"/>
      <protection/>
    </xf>
    <xf numFmtId="0" fontId="86" fillId="0" borderId="64" xfId="61" applyFont="1" applyFill="1" applyBorder="1">
      <alignment/>
      <protection/>
    </xf>
    <xf numFmtId="0" fontId="3" fillId="0" borderId="38" xfId="61" applyFont="1" applyFill="1" applyBorder="1">
      <alignment/>
      <protection/>
    </xf>
    <xf numFmtId="0" fontId="3" fillId="0" borderId="39" xfId="61" applyFont="1" applyFill="1" applyBorder="1">
      <alignment/>
      <protection/>
    </xf>
    <xf numFmtId="0" fontId="86" fillId="0" borderId="65" xfId="61" applyFont="1" applyFill="1" applyBorder="1">
      <alignment/>
      <protection/>
    </xf>
    <xf numFmtId="0" fontId="88" fillId="0" borderId="15" xfId="61" applyFont="1" applyFill="1" applyBorder="1">
      <alignment/>
      <protection/>
    </xf>
    <xf numFmtId="3" fontId="88" fillId="0" borderId="12" xfId="61" applyNumberFormat="1" applyFont="1" applyFill="1" applyBorder="1" applyAlignment="1">
      <alignment horizontal="center"/>
      <protection/>
    </xf>
    <xf numFmtId="0" fontId="88" fillId="0" borderId="21" xfId="61" applyFont="1" applyFill="1" applyBorder="1">
      <alignment/>
      <protection/>
    </xf>
    <xf numFmtId="0" fontId="86" fillId="0" borderId="66" xfId="61" applyFont="1" applyFill="1" applyBorder="1">
      <alignment/>
      <protection/>
    </xf>
    <xf numFmtId="0" fontId="88" fillId="0" borderId="0" xfId="61" applyFont="1" applyFill="1" applyBorder="1">
      <alignment/>
      <protection/>
    </xf>
    <xf numFmtId="3" fontId="88" fillId="0" borderId="62" xfId="61" applyNumberFormat="1" applyFont="1" applyFill="1" applyBorder="1" applyAlignment="1">
      <alignment horizontal="center"/>
      <protection/>
    </xf>
    <xf numFmtId="0" fontId="87" fillId="0" borderId="0" xfId="61" applyFont="1" applyFill="1" applyBorder="1">
      <alignment/>
      <protection/>
    </xf>
    <xf numFmtId="0" fontId="3" fillId="0" borderId="0" xfId="61" applyFont="1" applyFill="1" applyBorder="1">
      <alignment/>
      <protection/>
    </xf>
    <xf numFmtId="3" fontId="3" fillId="0" borderId="62" xfId="61" applyNumberFormat="1" applyFont="1" applyFill="1" applyBorder="1" applyAlignment="1">
      <alignment horizontal="center"/>
      <protection/>
    </xf>
    <xf numFmtId="0" fontId="86" fillId="0" borderId="0" xfId="61" applyFont="1" applyFill="1" applyBorder="1">
      <alignment/>
      <protection/>
    </xf>
    <xf numFmtId="0" fontId="87" fillId="0" borderId="64" xfId="61" applyFont="1" applyFill="1" applyBorder="1">
      <alignment/>
      <protection/>
    </xf>
    <xf numFmtId="0" fontId="87" fillId="0" borderId="0" xfId="61" applyFont="1" applyFill="1" applyBorder="1">
      <alignment/>
      <protection/>
    </xf>
    <xf numFmtId="3" fontId="87" fillId="0" borderId="62" xfId="61" applyNumberFormat="1" applyFont="1" applyFill="1" applyBorder="1">
      <alignment/>
      <protection/>
    </xf>
    <xf numFmtId="0" fontId="87" fillId="0" borderId="66" xfId="61" applyFont="1" applyFill="1" applyBorder="1">
      <alignment/>
      <protection/>
    </xf>
    <xf numFmtId="3" fontId="3" fillId="0" borderId="62" xfId="61" applyNumberFormat="1" applyFont="1" applyFill="1" applyBorder="1">
      <alignment/>
      <protection/>
    </xf>
    <xf numFmtId="0" fontId="3" fillId="0" borderId="66" xfId="61" applyFont="1" applyFill="1" applyBorder="1">
      <alignment/>
      <protection/>
    </xf>
    <xf numFmtId="0" fontId="3" fillId="0" borderId="0" xfId="61" applyFont="1" applyFill="1" applyBorder="1" applyAlignment="1">
      <alignment horizontal="right"/>
      <protection/>
    </xf>
    <xf numFmtId="3" fontId="3" fillId="0" borderId="62" xfId="61" applyNumberFormat="1" applyFont="1" applyFill="1" applyBorder="1">
      <alignment/>
      <protection/>
    </xf>
    <xf numFmtId="3" fontId="82" fillId="0" borderId="62" xfId="61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3" fillId="0" borderId="22" xfId="61" applyFont="1" applyFill="1" applyBorder="1">
      <alignment/>
      <protection/>
    </xf>
    <xf numFmtId="0" fontId="3" fillId="0" borderId="58" xfId="61" applyFont="1" applyFill="1" applyBorder="1">
      <alignment/>
      <protection/>
    </xf>
    <xf numFmtId="0" fontId="3" fillId="0" borderId="26" xfId="61" applyFont="1" applyFill="1" applyBorder="1" applyAlignment="1">
      <alignment horizontal="right"/>
      <protection/>
    </xf>
    <xf numFmtId="0" fontId="3" fillId="0" borderId="26" xfId="61" applyFont="1" applyFill="1" applyBorder="1">
      <alignment/>
      <protection/>
    </xf>
    <xf numFmtId="3" fontId="83" fillId="0" borderId="11" xfId="61" applyNumberFormat="1" applyFont="1" applyFill="1" applyBorder="1">
      <alignment/>
      <protection/>
    </xf>
    <xf numFmtId="0" fontId="55" fillId="0" borderId="66" xfId="0" applyFont="1" applyFill="1" applyBorder="1" applyAlignment="1">
      <alignment/>
    </xf>
    <xf numFmtId="0" fontId="87" fillId="0" borderId="64" xfId="61" applyFont="1" applyFill="1" applyBorder="1">
      <alignment/>
      <protection/>
    </xf>
    <xf numFmtId="0" fontId="55" fillId="0" borderId="0" xfId="61" applyFont="1" applyFill="1" applyBorder="1">
      <alignment/>
      <protection/>
    </xf>
    <xf numFmtId="0" fontId="3" fillId="0" borderId="66" xfId="61" applyFont="1" applyFill="1" applyBorder="1">
      <alignment/>
      <protection/>
    </xf>
    <xf numFmtId="0" fontId="3" fillId="0" borderId="64" xfId="61" applyFont="1" applyFill="1" applyBorder="1">
      <alignment/>
      <protection/>
    </xf>
    <xf numFmtId="0" fontId="3" fillId="0" borderId="58" xfId="61" applyFont="1" applyFill="1" applyBorder="1">
      <alignment/>
      <protection/>
    </xf>
    <xf numFmtId="0" fontId="3" fillId="0" borderId="0" xfId="61" applyFont="1" applyFill="1" applyBorder="1" applyAlignment="1">
      <alignment/>
      <protection/>
    </xf>
    <xf numFmtId="3" fontId="3" fillId="0" borderId="62" xfId="61" applyNumberFormat="1" applyFont="1" applyFill="1" applyBorder="1" applyAlignment="1">
      <alignment/>
      <protection/>
    </xf>
    <xf numFmtId="0" fontId="3" fillId="0" borderId="67" xfId="61" applyFont="1" applyFill="1" applyBorder="1">
      <alignment/>
      <protection/>
    </xf>
    <xf numFmtId="0" fontId="3" fillId="0" borderId="55" xfId="61" applyFont="1" applyFill="1" applyBorder="1" applyAlignment="1">
      <alignment horizontal="right"/>
      <protection/>
    </xf>
    <xf numFmtId="0" fontId="88" fillId="0" borderId="55" xfId="61" applyFont="1" applyFill="1" applyBorder="1">
      <alignment/>
      <protection/>
    </xf>
    <xf numFmtId="3" fontId="83" fillId="0" borderId="59" xfId="61" applyNumberFormat="1" applyFont="1" applyFill="1" applyBorder="1">
      <alignment/>
      <protection/>
    </xf>
    <xf numFmtId="0" fontId="3" fillId="0" borderId="55" xfId="61" applyFont="1" applyFill="1" applyBorder="1">
      <alignment/>
      <protection/>
    </xf>
    <xf numFmtId="0" fontId="3" fillId="0" borderId="67" xfId="61" applyFont="1" applyFill="1" applyBorder="1">
      <alignment/>
      <protection/>
    </xf>
    <xf numFmtId="0" fontId="89" fillId="0" borderId="66" xfId="61" applyFont="1" applyFill="1" applyBorder="1">
      <alignment/>
      <protection/>
    </xf>
    <xf numFmtId="0" fontId="89" fillId="0" borderId="0" xfId="61" applyFont="1" applyFill="1" applyBorder="1">
      <alignment/>
      <protection/>
    </xf>
    <xf numFmtId="0" fontId="3" fillId="0" borderId="68" xfId="61" applyFont="1" applyFill="1" applyBorder="1">
      <alignment/>
      <protection/>
    </xf>
    <xf numFmtId="0" fontId="3" fillId="0" borderId="28" xfId="61" applyFont="1" applyFill="1" applyBorder="1" applyAlignment="1">
      <alignment horizontal="right"/>
      <protection/>
    </xf>
    <xf numFmtId="0" fontId="3" fillId="0" borderId="28" xfId="61" applyFont="1" applyFill="1" applyBorder="1">
      <alignment/>
      <protection/>
    </xf>
    <xf numFmtId="3" fontId="3" fillId="0" borderId="61" xfId="61" applyNumberFormat="1" applyFont="1" applyFill="1" applyBorder="1">
      <alignment/>
      <protection/>
    </xf>
    <xf numFmtId="3" fontId="3" fillId="0" borderId="61" xfId="61" applyNumberFormat="1" applyFont="1" applyFill="1" applyBorder="1">
      <alignment/>
      <protection/>
    </xf>
    <xf numFmtId="0" fontId="88" fillId="0" borderId="28" xfId="61" applyFont="1" applyFill="1" applyBorder="1">
      <alignment/>
      <protection/>
    </xf>
    <xf numFmtId="3" fontId="83" fillId="0" borderId="61" xfId="61" applyNumberFormat="1" applyFont="1" applyFill="1" applyBorder="1">
      <alignment/>
      <protection/>
    </xf>
    <xf numFmtId="0" fontId="86" fillId="0" borderId="0" xfId="61" applyFont="1" applyFill="1" applyBorder="1" applyAlignment="1">
      <alignment horizontal="left"/>
      <protection/>
    </xf>
    <xf numFmtId="3" fontId="86" fillId="0" borderId="62" xfId="61" applyNumberFormat="1" applyFont="1" applyFill="1" applyBorder="1" applyAlignment="1">
      <alignment horizontal="left"/>
      <protection/>
    </xf>
    <xf numFmtId="0" fontId="87" fillId="0" borderId="66" xfId="61" applyFont="1" applyFill="1" applyBorder="1" applyAlignment="1">
      <alignment horizontal="left"/>
      <protection/>
    </xf>
    <xf numFmtId="0" fontId="87" fillId="0" borderId="0" xfId="61" applyFont="1" applyFill="1" applyBorder="1" applyAlignment="1">
      <alignment horizontal="left"/>
      <protection/>
    </xf>
    <xf numFmtId="3" fontId="88" fillId="0" borderId="62" xfId="61" applyNumberFormat="1" applyFont="1" applyFill="1" applyBorder="1">
      <alignment/>
      <protection/>
    </xf>
    <xf numFmtId="0" fontId="3" fillId="0" borderId="17" xfId="61" applyFont="1" applyFill="1" applyBorder="1">
      <alignment/>
      <protection/>
    </xf>
    <xf numFmtId="0" fontId="0" fillId="0" borderId="12" xfId="0" applyFont="1" applyFill="1" applyBorder="1" applyAlignment="1">
      <alignment/>
    </xf>
    <xf numFmtId="3" fontId="88" fillId="0" borderId="11" xfId="61" applyNumberFormat="1" applyFont="1" applyFill="1" applyBorder="1">
      <alignment/>
      <protection/>
    </xf>
    <xf numFmtId="0" fontId="88" fillId="0" borderId="0" xfId="61" applyFont="1" applyFill="1" applyBorder="1">
      <alignment/>
      <protection/>
    </xf>
    <xf numFmtId="0" fontId="88" fillId="0" borderId="0" xfId="61" applyFont="1" applyFill="1" applyBorder="1" applyAlignment="1">
      <alignment/>
      <protection/>
    </xf>
    <xf numFmtId="3" fontId="88" fillId="0" borderId="62" xfId="61" applyNumberFormat="1" applyFont="1" applyFill="1" applyBorder="1" applyAlignment="1">
      <alignment/>
      <protection/>
    </xf>
    <xf numFmtId="0" fontId="88" fillId="0" borderId="26" xfId="61" applyFont="1" applyFill="1" applyBorder="1" applyAlignment="1">
      <alignment horizontal="right"/>
      <protection/>
    </xf>
    <xf numFmtId="0" fontId="88" fillId="0" borderId="26" xfId="61" applyFont="1" applyFill="1" applyBorder="1">
      <alignment/>
      <protection/>
    </xf>
    <xf numFmtId="0" fontId="88" fillId="0" borderId="58" xfId="61" applyFont="1" applyFill="1" applyBorder="1">
      <alignment/>
      <protection/>
    </xf>
    <xf numFmtId="0" fontId="90" fillId="0" borderId="0" xfId="61" applyFont="1" applyFill="1" applyBorder="1" applyAlignment="1">
      <alignment/>
      <protection/>
    </xf>
    <xf numFmtId="0" fontId="3" fillId="0" borderId="68" xfId="61" applyFont="1" applyFill="1" applyBorder="1">
      <alignment/>
      <protection/>
    </xf>
    <xf numFmtId="0" fontId="88" fillId="0" borderId="67" xfId="61" applyFont="1" applyFill="1" applyBorder="1">
      <alignment/>
      <protection/>
    </xf>
    <xf numFmtId="0" fontId="88" fillId="0" borderId="28" xfId="61" applyFont="1" applyFill="1" applyBorder="1" applyAlignment="1">
      <alignment horizontal="right"/>
      <protection/>
    </xf>
    <xf numFmtId="0" fontId="91" fillId="0" borderId="64" xfId="61" applyFont="1" applyFill="1" applyBorder="1" applyAlignment="1">
      <alignment/>
      <protection/>
    </xf>
    <xf numFmtId="0" fontId="86" fillId="0" borderId="0" xfId="61" applyFont="1" applyFill="1" applyBorder="1" applyAlignment="1">
      <alignment/>
      <protection/>
    </xf>
    <xf numFmtId="0" fontId="91" fillId="0" borderId="0" xfId="61" applyFont="1" applyFill="1" applyBorder="1" applyAlignment="1">
      <alignment/>
      <protection/>
    </xf>
    <xf numFmtId="0" fontId="3" fillId="0" borderId="69" xfId="61" applyFont="1" applyFill="1" applyBorder="1">
      <alignment/>
      <protection/>
    </xf>
    <xf numFmtId="0" fontId="92" fillId="0" borderId="0" xfId="0" applyFont="1" applyFill="1" applyAlignment="1">
      <alignment/>
    </xf>
    <xf numFmtId="178" fontId="79" fillId="0" borderId="0" xfId="61" applyNumberFormat="1" applyFont="1" applyFill="1" applyAlignment="1">
      <alignment horizontal="centerContinuous" vertical="center" wrapText="1"/>
      <protection/>
    </xf>
    <xf numFmtId="178" fontId="92" fillId="0" borderId="0" xfId="61" applyNumberFormat="1" applyFont="1" applyFill="1" applyAlignment="1">
      <alignment horizontal="centerContinuous" vertical="center"/>
      <protection/>
    </xf>
    <xf numFmtId="178" fontId="92" fillId="0" borderId="0" xfId="61" applyNumberFormat="1" applyFont="1" applyFill="1" applyAlignment="1">
      <alignment horizontal="center" vertical="center" wrapText="1"/>
      <protection/>
    </xf>
    <xf numFmtId="178" fontId="92" fillId="0" borderId="0" xfId="61" applyNumberFormat="1" applyFont="1" applyFill="1" applyAlignment="1">
      <alignment vertical="center" wrapText="1"/>
      <protection/>
    </xf>
    <xf numFmtId="178" fontId="92" fillId="0" borderId="0" xfId="61" applyNumberFormat="1" applyFont="1" applyFill="1" applyAlignment="1">
      <alignment horizontal="right" vertical="center"/>
      <protection/>
    </xf>
    <xf numFmtId="178" fontId="79" fillId="0" borderId="70" xfId="61" applyNumberFormat="1" applyFont="1" applyFill="1" applyBorder="1" applyAlignment="1">
      <alignment horizontal="centerContinuous" vertical="center" wrapText="1"/>
      <protection/>
    </xf>
    <xf numFmtId="178" fontId="79" fillId="0" borderId="59" xfId="61" applyNumberFormat="1" applyFont="1" applyFill="1" applyBorder="1" applyAlignment="1">
      <alignment horizontal="centerContinuous" vertical="center" wrapText="1"/>
      <protection/>
    </xf>
    <xf numFmtId="178" fontId="79" fillId="0" borderId="71" xfId="61" applyNumberFormat="1" applyFont="1" applyFill="1" applyBorder="1" applyAlignment="1">
      <alignment horizontal="centerContinuous" vertical="center" wrapText="1"/>
      <protection/>
    </xf>
    <xf numFmtId="178" fontId="79" fillId="0" borderId="70" xfId="61" applyNumberFormat="1" applyFont="1" applyFill="1" applyBorder="1" applyAlignment="1">
      <alignment horizontal="center" vertical="center" wrapText="1"/>
      <protection/>
    </xf>
    <xf numFmtId="178" fontId="79" fillId="0" borderId="59" xfId="61" applyNumberFormat="1" applyFont="1" applyFill="1" applyBorder="1" applyAlignment="1">
      <alignment horizontal="center" vertical="center" wrapText="1"/>
      <protection/>
    </xf>
    <xf numFmtId="178" fontId="79" fillId="0" borderId="71" xfId="61" applyNumberFormat="1" applyFont="1" applyFill="1" applyBorder="1" applyAlignment="1">
      <alignment horizontal="center" vertical="center" wrapText="1"/>
      <protection/>
    </xf>
    <xf numFmtId="178" fontId="92" fillId="0" borderId="72" xfId="61" applyNumberFormat="1" applyFont="1" applyFill="1" applyBorder="1" applyAlignment="1" applyProtection="1">
      <alignment vertical="center" wrapText="1"/>
      <protection/>
    </xf>
    <xf numFmtId="178" fontId="92" fillId="0" borderId="12" xfId="61" applyNumberFormat="1" applyFont="1" applyFill="1" applyBorder="1" applyAlignment="1" applyProtection="1">
      <alignment vertical="center" wrapText="1"/>
      <protection locked="0"/>
    </xf>
    <xf numFmtId="178" fontId="93" fillId="0" borderId="65" xfId="61" applyNumberFormat="1" applyFont="1" applyFill="1" applyBorder="1" applyAlignment="1" applyProtection="1">
      <alignment vertical="center" wrapText="1"/>
      <protection locked="0"/>
    </xf>
    <xf numFmtId="178" fontId="92" fillId="0" borderId="73" xfId="61" applyNumberFormat="1" applyFont="1" applyFill="1" applyBorder="1" applyAlignment="1">
      <alignment vertical="center" wrapText="1"/>
      <protection/>
    </xf>
    <xf numFmtId="178" fontId="93" fillId="0" borderId="74" xfId="61" applyNumberFormat="1" applyFont="1" applyFill="1" applyBorder="1" applyAlignment="1" applyProtection="1">
      <alignment vertical="center" wrapText="1"/>
      <protection locked="0"/>
    </xf>
    <xf numFmtId="178" fontId="92" fillId="0" borderId="75" xfId="61" applyNumberFormat="1" applyFont="1" applyFill="1" applyBorder="1" applyAlignment="1" applyProtection="1">
      <alignment vertical="center" wrapText="1"/>
      <protection/>
    </xf>
    <xf numFmtId="178" fontId="92" fillId="0" borderId="11" xfId="61" applyNumberFormat="1" applyFont="1" applyFill="1" applyBorder="1" applyAlignment="1" applyProtection="1">
      <alignment vertical="center" wrapText="1"/>
      <protection locked="0"/>
    </xf>
    <xf numFmtId="178" fontId="92" fillId="0" borderId="58" xfId="61" applyNumberFormat="1" applyFont="1" applyFill="1" applyBorder="1" applyAlignment="1" applyProtection="1">
      <alignment vertical="center" wrapText="1"/>
      <protection locked="0"/>
    </xf>
    <xf numFmtId="178" fontId="92" fillId="0" borderId="75" xfId="61" applyNumberFormat="1" applyFont="1" applyFill="1" applyBorder="1" applyAlignment="1">
      <alignment vertical="center" wrapText="1"/>
      <protection/>
    </xf>
    <xf numFmtId="178" fontId="93" fillId="0" borderId="76" xfId="61" applyNumberFormat="1" applyFont="1" applyFill="1" applyBorder="1" applyAlignment="1" applyProtection="1">
      <alignment vertical="center" wrapText="1"/>
      <protection locked="0"/>
    </xf>
    <xf numFmtId="178" fontId="93" fillId="0" borderId="58" xfId="61" applyNumberFormat="1" applyFont="1" applyFill="1" applyBorder="1" applyAlignment="1" applyProtection="1">
      <alignment vertical="center" wrapText="1"/>
      <protection locked="0"/>
    </xf>
    <xf numFmtId="178" fontId="74" fillId="0" borderId="75" xfId="61" applyNumberFormat="1" applyFont="1" applyFill="1" applyBorder="1" applyAlignment="1">
      <alignment vertical="center" wrapText="1"/>
      <protection/>
    </xf>
    <xf numFmtId="178" fontId="92" fillId="0" borderId="76" xfId="61" applyNumberFormat="1" applyFont="1" applyFill="1" applyBorder="1" applyAlignment="1" applyProtection="1">
      <alignment vertical="center" wrapText="1"/>
      <protection locked="0"/>
    </xf>
    <xf numFmtId="178" fontId="92" fillId="0" borderId="75" xfId="61" applyNumberFormat="1" applyFont="1" applyFill="1" applyBorder="1" applyAlignment="1" applyProtection="1">
      <alignment vertical="center" wrapText="1"/>
      <protection locked="0"/>
    </xf>
    <xf numFmtId="178" fontId="92" fillId="0" borderId="77" xfId="61" applyNumberFormat="1" applyFont="1" applyFill="1" applyBorder="1" applyAlignment="1" applyProtection="1">
      <alignment vertical="center" wrapText="1"/>
      <protection locked="0"/>
    </xf>
    <xf numFmtId="178" fontId="92" fillId="0" borderId="62" xfId="61" applyNumberFormat="1" applyFont="1" applyFill="1" applyBorder="1" applyAlignment="1" applyProtection="1">
      <alignment vertical="center" wrapText="1"/>
      <protection locked="0"/>
    </xf>
    <xf numFmtId="178" fontId="92" fillId="0" borderId="66" xfId="61" applyNumberFormat="1" applyFont="1" applyFill="1" applyBorder="1" applyAlignment="1" applyProtection="1">
      <alignment vertical="center" wrapText="1"/>
      <protection locked="0"/>
    </xf>
    <xf numFmtId="178" fontId="93" fillId="0" borderId="78" xfId="61" applyNumberFormat="1" applyFont="1" applyFill="1" applyBorder="1" applyAlignment="1" applyProtection="1">
      <alignment vertical="center" wrapText="1"/>
      <protection locked="0"/>
    </xf>
    <xf numFmtId="178" fontId="79" fillId="0" borderId="70" xfId="61" applyNumberFormat="1" applyFont="1" applyFill="1" applyBorder="1" applyAlignment="1">
      <alignment horizontal="left" vertical="center" wrapText="1" indent="1"/>
      <protection/>
    </xf>
    <xf numFmtId="178" fontId="79" fillId="0" borderId="59" xfId="61" applyNumberFormat="1" applyFont="1" applyFill="1" applyBorder="1" applyAlignment="1">
      <alignment vertical="center" wrapText="1"/>
      <protection/>
    </xf>
    <xf numFmtId="178" fontId="80" fillId="0" borderId="67" xfId="61" applyNumberFormat="1" applyFont="1" applyFill="1" applyBorder="1" applyAlignment="1">
      <alignment vertical="center" wrapText="1"/>
      <protection/>
    </xf>
    <xf numFmtId="178" fontId="80" fillId="0" borderId="71" xfId="61" applyNumberFormat="1" applyFont="1" applyFill="1" applyBorder="1" applyAlignment="1">
      <alignment vertical="center" wrapText="1"/>
      <protection/>
    </xf>
    <xf numFmtId="178" fontId="79" fillId="0" borderId="79" xfId="61" applyNumberFormat="1" applyFont="1" applyFill="1" applyBorder="1" applyAlignment="1">
      <alignment horizontal="left" vertical="center" wrapText="1" indent="1"/>
      <protection/>
    </xf>
    <xf numFmtId="178" fontId="92" fillId="0" borderId="61" xfId="61" applyNumberFormat="1" applyFont="1" applyFill="1" applyBorder="1" applyAlignment="1" applyProtection="1">
      <alignment horizontal="center" vertical="center" wrapText="1"/>
      <protection/>
    </xf>
    <xf numFmtId="178" fontId="93" fillId="0" borderId="68" xfId="61" applyNumberFormat="1" applyFont="1" applyFill="1" applyBorder="1" applyAlignment="1" applyProtection="1">
      <alignment horizontal="center" vertical="center" wrapText="1"/>
      <protection/>
    </xf>
    <xf numFmtId="178" fontId="92" fillId="0" borderId="71" xfId="61" applyNumberFormat="1" applyFont="1" applyFill="1" applyBorder="1" applyAlignment="1" applyProtection="1">
      <alignment horizontal="center" vertical="center" wrapText="1"/>
      <protection/>
    </xf>
    <xf numFmtId="178" fontId="92" fillId="0" borderId="73" xfId="61" applyNumberFormat="1" applyFont="1" applyFill="1" applyBorder="1" applyAlignment="1" applyProtection="1">
      <alignment vertical="center" wrapText="1"/>
      <protection/>
    </xf>
    <xf numFmtId="178" fontId="93" fillId="0" borderId="12" xfId="61" applyNumberFormat="1" applyFont="1" applyFill="1" applyBorder="1" applyAlignment="1" applyProtection="1">
      <alignment vertical="center" wrapText="1"/>
      <protection locked="0"/>
    </xf>
    <xf numFmtId="178" fontId="93" fillId="0" borderId="11" xfId="61" applyNumberFormat="1" applyFont="1" applyFill="1" applyBorder="1" applyAlignment="1" applyProtection="1">
      <alignment vertical="center" wrapText="1"/>
      <protection locked="0"/>
    </xf>
    <xf numFmtId="178" fontId="80" fillId="0" borderId="59" xfId="61" applyNumberFormat="1" applyFont="1" applyFill="1" applyBorder="1" applyAlignment="1">
      <alignment vertical="center" wrapText="1"/>
      <protection/>
    </xf>
    <xf numFmtId="178" fontId="93" fillId="0" borderId="80" xfId="61" applyNumberFormat="1" applyFont="1" applyFill="1" applyBorder="1" applyAlignment="1" applyProtection="1">
      <alignment horizontal="center" vertical="center" wrapText="1"/>
      <protection/>
    </xf>
    <xf numFmtId="3" fontId="83" fillId="0" borderId="62" xfId="61" applyNumberFormat="1" applyFont="1" applyFill="1" applyBorder="1">
      <alignment/>
      <protection/>
    </xf>
    <xf numFmtId="3" fontId="9" fillId="0" borderId="11" xfId="0" applyNumberFormat="1" applyFont="1" applyBorder="1" applyAlignment="1">
      <alignment/>
    </xf>
    <xf numFmtId="3" fontId="94" fillId="0" borderId="11" xfId="61" applyNumberFormat="1" applyFont="1" applyBorder="1" applyAlignment="1">
      <alignment horizontal="left" vertical="center"/>
      <protection/>
    </xf>
    <xf numFmtId="3" fontId="26" fillId="0" borderId="11" xfId="61" applyNumberFormat="1" applyFont="1" applyBorder="1" applyAlignment="1">
      <alignment horizontal="right" vertical="center"/>
      <protection/>
    </xf>
    <xf numFmtId="3" fontId="51" fillId="0" borderId="11" xfId="61" applyNumberFormat="1" applyFont="1" applyBorder="1" applyAlignment="1">
      <alignment horizontal="right"/>
      <protection/>
    </xf>
    <xf numFmtId="3" fontId="26" fillId="0" borderId="11" xfId="61" applyNumberFormat="1" applyFont="1" applyBorder="1" applyAlignment="1">
      <alignment horizontal="right"/>
      <protection/>
    </xf>
    <xf numFmtId="3" fontId="51" fillId="0" borderId="11" xfId="61" applyNumberFormat="1" applyFont="1" applyFill="1" applyBorder="1" applyAlignment="1">
      <alignment horizontal="right"/>
      <protection/>
    </xf>
    <xf numFmtId="3" fontId="26" fillId="0" borderId="11" xfId="61" applyNumberFormat="1" applyFont="1" applyFill="1" applyBorder="1" applyAlignment="1">
      <alignment horizontal="right"/>
      <protection/>
    </xf>
    <xf numFmtId="3" fontId="95" fillId="0" borderId="11" xfId="61" applyNumberFormat="1" applyFont="1" applyBorder="1" applyAlignment="1">
      <alignment horizontal="right"/>
      <protection/>
    </xf>
    <xf numFmtId="3" fontId="51" fillId="0" borderId="11" xfId="61" applyNumberFormat="1" applyFont="1" applyBorder="1" applyAlignment="1">
      <alignment/>
      <protection/>
    </xf>
    <xf numFmtId="3" fontId="51" fillId="0" borderId="11" xfId="61" applyNumberFormat="1" applyFont="1" applyFill="1" applyBorder="1" applyAlignment="1">
      <alignment horizontal="left"/>
      <protection/>
    </xf>
    <xf numFmtId="3" fontId="19" fillId="0" borderId="11" xfId="61" applyNumberFormat="1" applyFont="1" applyBorder="1" applyAlignment="1">
      <alignment horizontal="right"/>
      <protection/>
    </xf>
    <xf numFmtId="3" fontId="95" fillId="0" borderId="11" xfId="61" applyNumberFormat="1" applyFont="1" applyFill="1" applyBorder="1" applyAlignment="1">
      <alignment horizontal="right"/>
      <protection/>
    </xf>
    <xf numFmtId="3" fontId="25" fillId="36" borderId="11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3" fontId="13" fillId="0" borderId="11" xfId="0" applyNumberFormat="1" applyFont="1" applyBorder="1" applyAlignment="1">
      <alignment horizontal="center" vertical="center" wrapText="1"/>
    </xf>
    <xf numFmtId="3" fontId="135" fillId="22" borderId="11" xfId="0" applyNumberFormat="1" applyFont="1" applyFill="1" applyBorder="1" applyAlignment="1">
      <alignment/>
    </xf>
    <xf numFmtId="0" fontId="25" fillId="0" borderId="58" xfId="0" applyFont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horizontal="left" vertical="top" wrapText="1"/>
    </xf>
    <xf numFmtId="0" fontId="19" fillId="0" borderId="58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4" fillId="33" borderId="58" xfId="0" applyFont="1" applyFill="1" applyBorder="1" applyAlignment="1">
      <alignment horizontal="left" vertical="center" wrapText="1"/>
    </xf>
    <xf numFmtId="0" fontId="15" fillId="33" borderId="58" xfId="0" applyFont="1" applyFill="1" applyBorder="1" applyAlignment="1">
      <alignment wrapText="1"/>
    </xf>
    <xf numFmtId="0" fontId="27" fillId="36" borderId="58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vertical="center"/>
    </xf>
    <xf numFmtId="0" fontId="23" fillId="22" borderId="58" xfId="0" applyFont="1" applyFill="1" applyBorder="1" applyAlignment="1">
      <alignment vertical="center"/>
    </xf>
    <xf numFmtId="3" fontId="9" fillId="0" borderId="62" xfId="0" applyNumberFormat="1" applyFont="1" applyBorder="1" applyAlignment="1">
      <alignment/>
    </xf>
    <xf numFmtId="0" fontId="85" fillId="0" borderId="11" xfId="0" applyFont="1" applyBorder="1" applyAlignment="1">
      <alignment/>
    </xf>
    <xf numFmtId="0" fontId="85" fillId="0" borderId="26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3" fontId="85" fillId="0" borderId="63" xfId="0" applyNumberFormat="1" applyFont="1" applyBorder="1" applyAlignment="1">
      <alignment/>
    </xf>
    <xf numFmtId="3" fontId="88" fillId="0" borderId="64" xfId="61" applyNumberFormat="1" applyFont="1" applyFill="1" applyBorder="1" applyAlignment="1">
      <alignment horizontal="center"/>
      <protection/>
    </xf>
    <xf numFmtId="3" fontId="88" fillId="0" borderId="65" xfId="61" applyNumberFormat="1" applyFont="1" applyFill="1" applyBorder="1" applyAlignment="1">
      <alignment horizontal="center"/>
      <protection/>
    </xf>
    <xf numFmtId="3" fontId="88" fillId="0" borderId="66" xfId="61" applyNumberFormat="1" applyFont="1" applyFill="1" applyBorder="1" applyAlignment="1">
      <alignment horizontal="center"/>
      <protection/>
    </xf>
    <xf numFmtId="3" fontId="3" fillId="0" borderId="66" xfId="61" applyNumberFormat="1" applyFont="1" applyFill="1" applyBorder="1" applyAlignment="1">
      <alignment horizontal="center"/>
      <protection/>
    </xf>
    <xf numFmtId="3" fontId="3" fillId="0" borderId="66" xfId="61" applyNumberFormat="1" applyFont="1" applyFill="1" applyBorder="1">
      <alignment/>
      <protection/>
    </xf>
    <xf numFmtId="3" fontId="82" fillId="0" borderId="66" xfId="61" applyNumberFormat="1" applyFont="1" applyFill="1" applyBorder="1">
      <alignment/>
      <protection/>
    </xf>
    <xf numFmtId="0" fontId="0" fillId="0" borderId="66" xfId="0" applyFont="1" applyFill="1" applyBorder="1" applyAlignment="1">
      <alignment/>
    </xf>
    <xf numFmtId="3" fontId="83" fillId="0" borderId="58" xfId="61" applyNumberFormat="1" applyFont="1" applyFill="1" applyBorder="1">
      <alignment/>
      <protection/>
    </xf>
    <xf numFmtId="3" fontId="3" fillId="0" borderId="66" xfId="61" applyNumberFormat="1" applyFont="1" applyFill="1" applyBorder="1">
      <alignment/>
      <protection/>
    </xf>
    <xf numFmtId="3" fontId="83" fillId="0" borderId="67" xfId="61" applyNumberFormat="1" applyFont="1" applyFill="1" applyBorder="1">
      <alignment/>
      <protection/>
    </xf>
    <xf numFmtId="3" fontId="3" fillId="0" borderId="68" xfId="61" applyNumberFormat="1" applyFont="1" applyFill="1" applyBorder="1">
      <alignment/>
      <protection/>
    </xf>
    <xf numFmtId="3" fontId="83" fillId="0" borderId="68" xfId="61" applyNumberFormat="1" applyFont="1" applyFill="1" applyBorder="1">
      <alignment/>
      <protection/>
    </xf>
    <xf numFmtId="3" fontId="86" fillId="0" borderId="66" xfId="61" applyNumberFormat="1" applyFont="1" applyFill="1" applyBorder="1" applyAlignment="1">
      <alignment horizontal="left"/>
      <protection/>
    </xf>
    <xf numFmtId="3" fontId="3" fillId="0" borderId="65" xfId="61" applyNumberFormat="1" applyFont="1" applyFill="1" applyBorder="1">
      <alignment/>
      <protection/>
    </xf>
    <xf numFmtId="3" fontId="88" fillId="0" borderId="58" xfId="61" applyNumberFormat="1" applyFont="1" applyFill="1" applyBorder="1">
      <alignment/>
      <protection/>
    </xf>
    <xf numFmtId="3" fontId="88" fillId="0" borderId="66" xfId="61" applyNumberFormat="1" applyFont="1" applyFill="1" applyBorder="1">
      <alignment/>
      <protection/>
    </xf>
    <xf numFmtId="3" fontId="83" fillId="0" borderId="66" xfId="61" applyNumberFormat="1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62" xfId="0" applyBorder="1" applyAlignment="1">
      <alignment/>
    </xf>
    <xf numFmtId="0" fontId="96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3" fillId="0" borderId="26" xfId="61" applyFont="1" applyFill="1" applyBorder="1">
      <alignment/>
      <protection/>
    </xf>
    <xf numFmtId="0" fontId="83" fillId="0" borderId="55" xfId="61" applyFont="1" applyFill="1" applyBorder="1">
      <alignment/>
      <protection/>
    </xf>
    <xf numFmtId="0" fontId="83" fillId="0" borderId="28" xfId="61" applyFont="1" applyFill="1" applyBorder="1">
      <alignment/>
      <protection/>
    </xf>
    <xf numFmtId="0" fontId="97" fillId="0" borderId="11" xfId="0" applyFont="1" applyBorder="1" applyAlignment="1">
      <alignment/>
    </xf>
    <xf numFmtId="0" fontId="0" fillId="0" borderId="0" xfId="0" applyFont="1" applyAlignment="1">
      <alignment/>
    </xf>
    <xf numFmtId="3" fontId="15" fillId="37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3" fillId="0" borderId="11" xfId="0" applyFont="1" applyBorder="1" applyAlignment="1">
      <alignment vertical="center" wrapText="1"/>
    </xf>
    <xf numFmtId="0" fontId="9" fillId="22" borderId="11" xfId="0" applyFont="1" applyFill="1" applyBorder="1" applyAlignment="1">
      <alignment/>
    </xf>
    <xf numFmtId="0" fontId="98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81" xfId="56" applyFont="1" applyBorder="1" applyAlignment="1">
      <alignment horizontal="center"/>
      <protection/>
    </xf>
    <xf numFmtId="0" fontId="98" fillId="0" borderId="81" xfId="56" applyFont="1" applyBorder="1" applyAlignment="1">
      <alignment horizontal="center"/>
      <protection/>
    </xf>
    <xf numFmtId="0" fontId="73" fillId="0" borderId="55" xfId="56" applyFont="1" applyBorder="1" applyAlignment="1">
      <alignment horizontal="center"/>
      <protection/>
    </xf>
    <xf numFmtId="0" fontId="31" fillId="0" borderId="82" xfId="56" applyFont="1" applyBorder="1">
      <alignment/>
      <protection/>
    </xf>
    <xf numFmtId="3" fontId="8" fillId="0" borderId="82" xfId="56" applyNumberFormat="1" applyFont="1" applyBorder="1">
      <alignment/>
      <protection/>
    </xf>
    <xf numFmtId="0" fontId="31" fillId="0" borderId="15" xfId="56" applyFont="1" applyBorder="1">
      <alignment/>
      <protection/>
    </xf>
    <xf numFmtId="0" fontId="31" fillId="0" borderId="83" xfId="56" applyFont="1" applyBorder="1">
      <alignment/>
      <protection/>
    </xf>
    <xf numFmtId="3" fontId="8" fillId="0" borderId="83" xfId="56" applyNumberFormat="1" applyFont="1" applyBorder="1">
      <alignment/>
      <protection/>
    </xf>
    <xf numFmtId="0" fontId="31" fillId="0" borderId="26" xfId="56" applyFont="1" applyBorder="1">
      <alignment/>
      <protection/>
    </xf>
    <xf numFmtId="0" fontId="8" fillId="0" borderId="83" xfId="56" applyFont="1" applyBorder="1">
      <alignment/>
      <protection/>
    </xf>
    <xf numFmtId="0" fontId="31" fillId="0" borderId="84" xfId="56" applyFont="1" applyBorder="1">
      <alignment/>
      <protection/>
    </xf>
    <xf numFmtId="0" fontId="8" fillId="0" borderId="84" xfId="56" applyFont="1" applyBorder="1">
      <alignment/>
      <protection/>
    </xf>
    <xf numFmtId="0" fontId="31" fillId="0" borderId="38" xfId="56" applyFont="1" applyBorder="1">
      <alignment/>
      <protection/>
    </xf>
    <xf numFmtId="3" fontId="8" fillId="0" borderId="84" xfId="56" applyNumberFormat="1" applyFont="1" applyBorder="1">
      <alignment/>
      <protection/>
    </xf>
    <xf numFmtId="0" fontId="31" fillId="0" borderId="81" xfId="56" applyFont="1" applyBorder="1">
      <alignment/>
      <protection/>
    </xf>
    <xf numFmtId="3" fontId="8" fillId="0" borderId="81" xfId="56" applyNumberFormat="1" applyFont="1" applyBorder="1">
      <alignment/>
      <protection/>
    </xf>
    <xf numFmtId="0" fontId="31" fillId="0" borderId="55" xfId="56" applyFont="1" applyBorder="1">
      <alignment/>
      <protection/>
    </xf>
    <xf numFmtId="0" fontId="6" fillId="0" borderId="0" xfId="62" applyFont="1" applyBorder="1" applyAlignment="1">
      <alignment/>
      <protection/>
    </xf>
    <xf numFmtId="0" fontId="4" fillId="0" borderId="10" xfId="59" applyFont="1" applyBorder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21" fillId="0" borderId="0" xfId="6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23" fillId="34" borderId="58" xfId="0" applyFont="1" applyFill="1" applyBorder="1" applyAlignment="1">
      <alignment/>
    </xf>
    <xf numFmtId="0" fontId="23" fillId="34" borderId="26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0" fontId="24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167" fontId="23" fillId="33" borderId="11" xfId="57" applyNumberFormat="1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7" fontId="26" fillId="0" borderId="11" xfId="57" applyNumberFormat="1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27" fillId="33" borderId="11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9" fillId="0" borderId="62" xfId="0" applyFont="1" applyBorder="1" applyAlignment="1">
      <alignment/>
    </xf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58" xfId="0" applyFont="1" applyBorder="1" applyAlignment="1">
      <alignment horizontal="left"/>
    </xf>
    <xf numFmtId="0" fontId="26" fillId="0" borderId="17" xfId="0" applyFont="1" applyBorder="1" applyAlignment="1">
      <alignment/>
    </xf>
    <xf numFmtId="0" fontId="26" fillId="0" borderId="58" xfId="0" applyFont="1" applyBorder="1" applyAlignment="1">
      <alignment horizontal="left" wrapText="1"/>
    </xf>
    <xf numFmtId="0" fontId="26" fillId="0" borderId="17" xfId="0" applyFont="1" applyBorder="1" applyAlignment="1">
      <alignment wrapText="1"/>
    </xf>
    <xf numFmtId="0" fontId="23" fillId="33" borderId="58" xfId="0" applyFont="1" applyFill="1" applyBorder="1" applyAlignment="1">
      <alignment wrapText="1"/>
    </xf>
    <xf numFmtId="0" fontId="9" fillId="33" borderId="26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26" fillId="0" borderId="17" xfId="0" applyFont="1" applyBorder="1" applyAlignment="1">
      <alignment horizontal="left" wrapText="1"/>
    </xf>
    <xf numFmtId="0" fontId="31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8" fillId="0" borderId="58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wrapText="1"/>
    </xf>
    <xf numFmtId="0" fontId="27" fillId="33" borderId="58" xfId="0" applyFont="1" applyFill="1" applyBorder="1" applyAlignment="1">
      <alignment horizontal="left" wrapText="1"/>
    </xf>
    <xf numFmtId="0" fontId="27" fillId="33" borderId="26" xfId="0" applyFont="1" applyFill="1" applyBorder="1" applyAlignment="1">
      <alignment wrapText="1"/>
    </xf>
    <xf numFmtId="0" fontId="27" fillId="33" borderId="17" xfId="0" applyFont="1" applyFill="1" applyBorder="1" applyAlignment="1">
      <alignment wrapText="1"/>
    </xf>
    <xf numFmtId="0" fontId="26" fillId="0" borderId="14" xfId="0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12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5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wrapText="1"/>
    </xf>
    <xf numFmtId="0" fontId="31" fillId="34" borderId="11" xfId="0" applyFont="1" applyFill="1" applyBorder="1" applyAlignment="1">
      <alignment wrapText="1"/>
    </xf>
    <xf numFmtId="0" fontId="24" fillId="33" borderId="58" xfId="0" applyFont="1" applyFill="1" applyBorder="1" applyAlignment="1">
      <alignment wrapText="1"/>
    </xf>
    <xf numFmtId="0" fontId="24" fillId="33" borderId="26" xfId="0" applyFont="1" applyFill="1" applyBorder="1" applyAlignment="1">
      <alignment wrapText="1"/>
    </xf>
    <xf numFmtId="0" fontId="24" fillId="33" borderId="17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6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167" fontId="24" fillId="33" borderId="11" xfId="57" applyNumberFormat="1" applyFont="1" applyFill="1" applyBorder="1" applyAlignment="1">
      <alignment horizontal="left" vertical="center" wrapText="1"/>
      <protection/>
    </xf>
    <xf numFmtId="0" fontId="17" fillId="33" borderId="11" xfId="0" applyFont="1" applyFill="1" applyBorder="1" applyAlignment="1">
      <alignment wrapText="1"/>
    </xf>
    <xf numFmtId="167" fontId="9" fillId="0" borderId="11" xfId="57" applyNumberFormat="1" applyFont="1" applyFill="1" applyBorder="1" applyAlignment="1">
      <alignment horizontal="left" vertical="center" wrapText="1"/>
      <protection/>
    </xf>
    <xf numFmtId="0" fontId="24" fillId="0" borderId="64" xfId="0" applyFont="1" applyFill="1" applyBorder="1" applyAlignment="1">
      <alignment wrapText="1"/>
    </xf>
    <xf numFmtId="0" fontId="24" fillId="0" borderId="66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9" fillId="0" borderId="58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7" xfId="0" applyFont="1" applyBorder="1" applyAlignment="1">
      <alignment wrapText="1"/>
    </xf>
    <xf numFmtId="0" fontId="25" fillId="0" borderId="58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wrapText="1"/>
    </xf>
    <xf numFmtId="0" fontId="24" fillId="33" borderId="58" xfId="0" applyFont="1" applyFill="1" applyBorder="1" applyAlignment="1">
      <alignment horizontal="left" wrapText="1"/>
    </xf>
    <xf numFmtId="0" fontId="33" fillId="0" borderId="11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9" fillId="0" borderId="6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67" fontId="24" fillId="33" borderId="64" xfId="57" applyNumberFormat="1" applyFont="1" applyFill="1" applyBorder="1" applyAlignment="1">
      <alignment horizontal="left" vertical="center" wrapText="1"/>
      <protection/>
    </xf>
    <xf numFmtId="0" fontId="17" fillId="33" borderId="39" xfId="0" applyFont="1" applyFill="1" applyBorder="1" applyAlignment="1">
      <alignment/>
    </xf>
    <xf numFmtId="167" fontId="24" fillId="33" borderId="65" xfId="57" applyNumberFormat="1" applyFont="1" applyFill="1" applyBorder="1" applyAlignment="1">
      <alignment horizontal="left" vertical="center" wrapText="1"/>
      <protection/>
    </xf>
    <xf numFmtId="0" fontId="17" fillId="33" borderId="21" xfId="0" applyFont="1" applyFill="1" applyBorder="1" applyAlignment="1">
      <alignment wrapText="1"/>
    </xf>
    <xf numFmtId="0" fontId="24" fillId="34" borderId="11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4" xfId="0" applyFont="1" applyBorder="1" applyAlignment="1">
      <alignment horizontal="left" indent="8"/>
    </xf>
    <xf numFmtId="0" fontId="9" fillId="0" borderId="62" xfId="0" applyFont="1" applyBorder="1" applyAlignment="1">
      <alignment horizontal="left" indent="8"/>
    </xf>
    <xf numFmtId="0" fontId="9" fillId="0" borderId="12" xfId="0" applyFont="1" applyBorder="1" applyAlignment="1">
      <alignment horizontal="left" indent="8"/>
    </xf>
    <xf numFmtId="0" fontId="27" fillId="34" borderId="11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62" xfId="0" applyFont="1" applyBorder="1" applyAlignment="1">
      <alignment/>
    </xf>
    <xf numFmtId="0" fontId="27" fillId="33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/>
    </xf>
    <xf numFmtId="167" fontId="27" fillId="33" borderId="11" xfId="57" applyNumberFormat="1" applyFont="1" applyFill="1" applyBorder="1" applyAlignment="1">
      <alignment horizontal="left" vertical="center" wrapText="1"/>
      <protection/>
    </xf>
    <xf numFmtId="0" fontId="35" fillId="33" borderId="11" xfId="0" applyFont="1" applyFill="1" applyBorder="1" applyAlignment="1">
      <alignment/>
    </xf>
    <xf numFmtId="0" fontId="26" fillId="0" borderId="14" xfId="0" applyFont="1" applyBorder="1" applyAlignment="1">
      <alignment horizontal="left" indent="8"/>
    </xf>
    <xf numFmtId="0" fontId="26" fillId="0" borderId="62" xfId="0" applyFont="1" applyBorder="1" applyAlignment="1">
      <alignment horizontal="left" indent="8"/>
    </xf>
    <xf numFmtId="0" fontId="34" fillId="0" borderId="12" xfId="0" applyFont="1" applyBorder="1" applyAlignment="1">
      <alignment horizontal="left" indent="8"/>
    </xf>
    <xf numFmtId="0" fontId="26" fillId="0" borderId="11" xfId="0" applyFont="1" applyBorder="1" applyAlignment="1">
      <alignment/>
    </xf>
    <xf numFmtId="0" fontId="36" fillId="33" borderId="11" xfId="0" applyFont="1" applyFill="1" applyBorder="1" applyAlignment="1">
      <alignment wrapText="1"/>
    </xf>
    <xf numFmtId="167" fontId="24" fillId="33" borderId="58" xfId="57" applyNumberFormat="1" applyFont="1" applyFill="1" applyBorder="1" applyAlignment="1">
      <alignment horizontal="left" vertical="center" wrapText="1"/>
      <protection/>
    </xf>
    <xf numFmtId="0" fontId="17" fillId="33" borderId="17" xfId="0" applyFont="1" applyFill="1" applyBorder="1" applyAlignment="1">
      <alignment wrapText="1"/>
    </xf>
    <xf numFmtId="0" fontId="75" fillId="0" borderId="11" xfId="0" applyFont="1" applyBorder="1" applyAlignment="1">
      <alignment horizontal="left"/>
    </xf>
    <xf numFmtId="0" fontId="74" fillId="0" borderId="58" xfId="0" applyFont="1" applyBorder="1" applyAlignment="1">
      <alignment horizontal="left"/>
    </xf>
    <xf numFmtId="0" fontId="74" fillId="0" borderId="2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74" fillId="0" borderId="58" xfId="0" applyFont="1" applyBorder="1" applyAlignment="1">
      <alignment horizontal="left"/>
    </xf>
    <xf numFmtId="0" fontId="74" fillId="0" borderId="2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75" fillId="0" borderId="58" xfId="0" applyFont="1" applyBorder="1" applyAlignment="1">
      <alignment horizontal="left"/>
    </xf>
    <xf numFmtId="0" fontId="75" fillId="0" borderId="26" xfId="0" applyFont="1" applyBorder="1" applyAlignment="1">
      <alignment horizontal="left"/>
    </xf>
    <xf numFmtId="0" fontId="75" fillId="0" borderId="17" xfId="0" applyFont="1" applyBorder="1" applyAlignment="1">
      <alignment horizontal="left"/>
    </xf>
    <xf numFmtId="0" fontId="75" fillId="0" borderId="58" xfId="0" applyFont="1" applyBorder="1" applyAlignment="1">
      <alignment horizontal="left"/>
    </xf>
    <xf numFmtId="0" fontId="75" fillId="0" borderId="26" xfId="0" applyFont="1" applyBorder="1" applyAlignment="1">
      <alignment horizontal="left"/>
    </xf>
    <xf numFmtId="0" fontId="75" fillId="0" borderId="17" xfId="0" applyFont="1" applyBorder="1" applyAlignment="1">
      <alignment horizontal="left"/>
    </xf>
    <xf numFmtId="0" fontId="74" fillId="0" borderId="11" xfId="0" applyFont="1" applyBorder="1" applyAlignment="1">
      <alignment horizontal="left"/>
    </xf>
    <xf numFmtId="0" fontId="76" fillId="0" borderId="11" xfId="0" applyFont="1" applyBorder="1" applyAlignment="1">
      <alignment horizontal="left"/>
    </xf>
    <xf numFmtId="0" fontId="81" fillId="0" borderId="11" xfId="0" applyFont="1" applyBorder="1" applyAlignment="1">
      <alignment horizontal="left"/>
    </xf>
    <xf numFmtId="0" fontId="76" fillId="0" borderId="58" xfId="0" applyFont="1" applyBorder="1" applyAlignment="1">
      <alignment horizontal="left"/>
    </xf>
    <xf numFmtId="0" fontId="76" fillId="0" borderId="26" xfId="0" applyFont="1" applyBorder="1" applyAlignment="1">
      <alignment horizontal="left"/>
    </xf>
    <xf numFmtId="0" fontId="76" fillId="0" borderId="17" xfId="0" applyFont="1" applyBorder="1" applyAlignment="1">
      <alignment horizontal="left"/>
    </xf>
    <xf numFmtId="0" fontId="74" fillId="0" borderId="58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17" xfId="0" applyFont="1" applyBorder="1" applyAlignment="1">
      <alignment/>
    </xf>
    <xf numFmtId="0" fontId="81" fillId="0" borderId="58" xfId="0" applyFont="1" applyBorder="1" applyAlignment="1">
      <alignment horizontal="left"/>
    </xf>
    <xf numFmtId="0" fontId="81" fillId="0" borderId="26" xfId="0" applyFont="1" applyBorder="1" applyAlignment="1">
      <alignment horizontal="left"/>
    </xf>
    <xf numFmtId="0" fontId="81" fillId="0" borderId="17" xfId="0" applyFont="1" applyBorder="1" applyAlignment="1">
      <alignment horizontal="left"/>
    </xf>
    <xf numFmtId="0" fontId="81" fillId="0" borderId="11" xfId="0" applyFont="1" applyFill="1" applyBorder="1" applyAlignment="1">
      <alignment horizontal="left"/>
    </xf>
    <xf numFmtId="0" fontId="75" fillId="0" borderId="11" xfId="0" applyFont="1" applyFill="1" applyBorder="1" applyAlignment="1">
      <alignment horizontal="left"/>
    </xf>
    <xf numFmtId="0" fontId="81" fillId="0" borderId="58" xfId="0" applyFont="1" applyBorder="1" applyAlignment="1">
      <alignment/>
    </xf>
    <xf numFmtId="0" fontId="81" fillId="0" borderId="26" xfId="0" applyFont="1" applyBorder="1" applyAlignment="1">
      <alignment/>
    </xf>
    <xf numFmtId="0" fontId="81" fillId="0" borderId="17" xfId="0" applyFont="1" applyBorder="1" applyAlignment="1">
      <alignment/>
    </xf>
    <xf numFmtId="0" fontId="75" fillId="0" borderId="58" xfId="0" applyFont="1" applyBorder="1" applyAlignment="1">
      <alignment/>
    </xf>
    <xf numFmtId="0" fontId="75" fillId="0" borderId="26" xfId="0" applyFont="1" applyBorder="1" applyAlignment="1">
      <alignment/>
    </xf>
    <xf numFmtId="0" fontId="75" fillId="0" borderId="17" xfId="0" applyFont="1" applyBorder="1" applyAlignment="1">
      <alignment/>
    </xf>
    <xf numFmtId="0" fontId="81" fillId="0" borderId="58" xfId="0" applyFont="1" applyBorder="1" applyAlignment="1">
      <alignment/>
    </xf>
    <xf numFmtId="0" fontId="81" fillId="0" borderId="26" xfId="0" applyFont="1" applyBorder="1" applyAlignment="1">
      <alignment/>
    </xf>
    <xf numFmtId="0" fontId="81" fillId="0" borderId="17" xfId="0" applyFont="1" applyBorder="1" applyAlignment="1">
      <alignment/>
    </xf>
    <xf numFmtId="0" fontId="75" fillId="0" borderId="58" xfId="0" applyFont="1" applyBorder="1" applyAlignment="1">
      <alignment/>
    </xf>
    <xf numFmtId="0" fontId="75" fillId="0" borderId="26" xfId="0" applyFont="1" applyBorder="1" applyAlignment="1">
      <alignment/>
    </xf>
    <xf numFmtId="0" fontId="75" fillId="0" borderId="17" xfId="0" applyFont="1" applyBorder="1" applyAlignment="1">
      <alignment/>
    </xf>
    <xf numFmtId="0" fontId="74" fillId="0" borderId="58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17" xfId="0" applyFont="1" applyBorder="1" applyAlignment="1">
      <alignment/>
    </xf>
    <xf numFmtId="0" fontId="76" fillId="0" borderId="58" xfId="0" applyFont="1" applyBorder="1" applyAlignment="1">
      <alignment/>
    </xf>
    <xf numFmtId="0" fontId="76" fillId="0" borderId="26" xfId="0" applyFont="1" applyBorder="1" applyAlignment="1">
      <alignment/>
    </xf>
    <xf numFmtId="0" fontId="76" fillId="0" borderId="17" xfId="0" applyFont="1" applyBorder="1" applyAlignment="1">
      <alignment/>
    </xf>
    <xf numFmtId="0" fontId="77" fillId="0" borderId="65" xfId="0" applyFont="1" applyBorder="1" applyAlignment="1">
      <alignment shrinkToFit="1"/>
    </xf>
    <xf numFmtId="0" fontId="77" fillId="0" borderId="15" xfId="0" applyFont="1" applyBorder="1" applyAlignment="1">
      <alignment shrinkToFit="1"/>
    </xf>
    <xf numFmtId="0" fontId="77" fillId="0" borderId="21" xfId="0" applyFont="1" applyBorder="1" applyAlignment="1">
      <alignment shrinkToFit="1"/>
    </xf>
    <xf numFmtId="0" fontId="74" fillId="0" borderId="58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58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6" fillId="0" borderId="58" xfId="0" applyFont="1" applyBorder="1" applyAlignment="1">
      <alignment horizontal="left"/>
    </xf>
    <xf numFmtId="0" fontId="76" fillId="0" borderId="26" xfId="0" applyFont="1" applyBorder="1" applyAlignment="1">
      <alignment horizontal="left"/>
    </xf>
    <xf numFmtId="0" fontId="76" fillId="0" borderId="17" xfId="0" applyFont="1" applyBorder="1" applyAlignment="1">
      <alignment horizontal="left"/>
    </xf>
    <xf numFmtId="0" fontId="76" fillId="0" borderId="58" xfId="0" applyFont="1" applyBorder="1" applyAlignment="1">
      <alignment horizontal="center"/>
    </xf>
    <xf numFmtId="0" fontId="76" fillId="0" borderId="26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4" fillId="0" borderId="0" xfId="0" applyFont="1" applyAlignment="1">
      <alignment horizontal="right"/>
    </xf>
    <xf numFmtId="3" fontId="75" fillId="0" borderId="0" xfId="0" applyNumberFormat="1" applyFont="1" applyAlignment="1">
      <alignment horizontal="center" vertical="center"/>
    </xf>
    <xf numFmtId="0" fontId="74" fillId="0" borderId="64" xfId="0" applyFont="1" applyBorder="1" applyAlignment="1">
      <alignment horizontal="left"/>
    </xf>
    <xf numFmtId="0" fontId="74" fillId="0" borderId="38" xfId="0" applyFont="1" applyBorder="1" applyAlignment="1">
      <alignment horizontal="left"/>
    </xf>
    <xf numFmtId="0" fontId="74" fillId="0" borderId="65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74" fillId="0" borderId="21" xfId="0" applyFont="1" applyBorder="1" applyAlignment="1">
      <alignment horizontal="left"/>
    </xf>
    <xf numFmtId="0" fontId="74" fillId="0" borderId="65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21" xfId="0" applyFont="1" applyBorder="1" applyAlignment="1">
      <alignment/>
    </xf>
    <xf numFmtId="0" fontId="92" fillId="0" borderId="0" xfId="0" applyFont="1" applyFill="1" applyAlignment="1">
      <alignment horizontal="right"/>
    </xf>
    <xf numFmtId="0" fontId="86" fillId="0" borderId="66" xfId="61" applyFont="1" applyFill="1" applyBorder="1" applyAlignment="1">
      <alignment horizontal="left"/>
      <protection/>
    </xf>
    <xf numFmtId="0" fontId="86" fillId="0" borderId="0" xfId="61" applyFont="1" applyFill="1" applyBorder="1" applyAlignment="1">
      <alignment horizontal="left"/>
      <protection/>
    </xf>
    <xf numFmtId="0" fontId="87" fillId="0" borderId="66" xfId="61" applyFont="1" applyFill="1" applyBorder="1" applyAlignment="1">
      <alignment horizontal="left"/>
      <protection/>
    </xf>
    <xf numFmtId="0" fontId="87" fillId="0" borderId="0" xfId="61" applyFont="1" applyFill="1" applyBorder="1" applyAlignment="1">
      <alignment horizontal="left"/>
      <protection/>
    </xf>
    <xf numFmtId="0" fontId="3" fillId="0" borderId="0" xfId="61" applyFont="1" applyFill="1" applyAlignment="1">
      <alignment horizontal="right"/>
      <protection/>
    </xf>
    <xf numFmtId="0" fontId="86" fillId="0" borderId="0" xfId="61" applyFont="1" applyFill="1" applyAlignment="1">
      <alignment horizontal="center"/>
      <protection/>
    </xf>
    <xf numFmtId="0" fontId="21" fillId="0" borderId="0" xfId="62" applyFont="1" applyBorder="1" applyAlignment="1">
      <alignment horizontal="center" wrapText="1"/>
      <protection/>
    </xf>
    <xf numFmtId="0" fontId="3" fillId="0" borderId="0" xfId="62" applyAlignment="1">
      <alignment wrapText="1"/>
      <protection/>
    </xf>
    <xf numFmtId="0" fontId="6" fillId="0" borderId="0" xfId="62" applyFont="1" applyBorder="1" applyAlignment="1">
      <alignment/>
      <protection/>
    </xf>
    <xf numFmtId="0" fontId="40" fillId="0" borderId="85" xfId="62" applyFont="1" applyFill="1" applyBorder="1" applyAlignment="1">
      <alignment/>
      <protection/>
    </xf>
    <xf numFmtId="0" fontId="3" fillId="0" borderId="85" xfId="62" applyBorder="1" applyAlignment="1">
      <alignment/>
      <protection/>
    </xf>
    <xf numFmtId="0" fontId="9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42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26" fillId="0" borderId="14" xfId="0" applyFont="1" applyBorder="1" applyAlignment="1" applyProtection="1">
      <alignment horizontal="center" vertical="top"/>
      <protection locked="0"/>
    </xf>
    <xf numFmtId="0" fontId="9" fillId="0" borderId="14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9" fillId="0" borderId="0" xfId="0" applyFont="1" applyBorder="1" applyAlignment="1">
      <alignment/>
    </xf>
    <xf numFmtId="0" fontId="8" fillId="34" borderId="58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9" fillId="0" borderId="26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6" xfId="0" applyFont="1" applyBorder="1" applyAlignment="1">
      <alignment/>
    </xf>
    <xf numFmtId="0" fontId="72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26" fillId="0" borderId="64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21" fillId="33" borderId="11" xfId="0" applyFont="1" applyFill="1" applyBorder="1" applyAlignment="1">
      <alignment wrapText="1"/>
    </xf>
    <xf numFmtId="0" fontId="21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9" fillId="0" borderId="58" xfId="0" applyFont="1" applyBorder="1" applyAlignment="1">
      <alignment wrapText="1"/>
    </xf>
    <xf numFmtId="0" fontId="0" fillId="0" borderId="17" xfId="0" applyBorder="1" applyAlignment="1">
      <alignment/>
    </xf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58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66" fillId="0" borderId="86" xfId="58" applyFont="1" applyBorder="1" applyAlignment="1">
      <alignment horizontal="center"/>
      <protection/>
    </xf>
    <xf numFmtId="0" fontId="66" fillId="0" borderId="87" xfId="58" applyFont="1" applyBorder="1" applyAlignment="1">
      <alignment horizontal="center"/>
      <protection/>
    </xf>
    <xf numFmtId="0" fontId="66" fillId="0" borderId="88" xfId="58" applyFont="1" applyBorder="1" applyAlignment="1">
      <alignment horizontal="center"/>
      <protection/>
    </xf>
    <xf numFmtId="3" fontId="61" fillId="0" borderId="24" xfId="58" applyNumberFormat="1" applyFont="1" applyBorder="1" applyAlignment="1">
      <alignment horizontal="center" vertical="center"/>
      <protection/>
    </xf>
    <xf numFmtId="3" fontId="66" fillId="0" borderId="89" xfId="58" applyNumberFormat="1" applyFont="1" applyBorder="1" applyAlignment="1">
      <alignment horizontal="center" vertical="center"/>
      <protection/>
    </xf>
    <xf numFmtId="3" fontId="71" fillId="0" borderId="48" xfId="58" applyNumberFormat="1" applyFont="1" applyBorder="1" applyAlignment="1">
      <alignment horizontal="center" vertical="center"/>
      <protection/>
    </xf>
    <xf numFmtId="3" fontId="61" fillId="0" borderId="24" xfId="58" applyNumberFormat="1" applyFont="1" applyBorder="1" applyAlignment="1">
      <alignment horizontal="center"/>
      <protection/>
    </xf>
    <xf numFmtId="0" fontId="21" fillId="0" borderId="0" xfId="56" applyFont="1" applyAlignment="1">
      <alignment horizontal="center" wrapText="1"/>
      <protection/>
    </xf>
    <xf numFmtId="0" fontId="9" fillId="0" borderId="0" xfId="56" applyFont="1" applyAlignment="1">
      <alignment/>
      <protection/>
    </xf>
    <xf numFmtId="0" fontId="99" fillId="0" borderId="0" xfId="56" applyFont="1" applyBorder="1" applyAlignment="1">
      <alignment horizontal="center" wrapText="1"/>
      <protection/>
    </xf>
    <xf numFmtId="0" fontId="9" fillId="0" borderId="0" xfId="56" applyFont="1" applyBorder="1" applyAlignment="1">
      <alignment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97ûrlap" xfId="57"/>
    <cellStyle name="Normál_A 2008.évi költségvetés  mérlege mellékletek" xfId="58"/>
    <cellStyle name="Normál_CÍMREND  ÚJ" xfId="59"/>
    <cellStyle name="Normal_KARSZJ3" xfId="60"/>
    <cellStyle name="Normál_Munka1" xfId="61"/>
    <cellStyle name="Normál_MŰKÖDÉS- FELHALMOZÁS  Ú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421875" style="0" customWidth="1"/>
    <col min="2" max="2" width="52.8515625" style="0" customWidth="1"/>
  </cols>
  <sheetData>
    <row r="1" spans="1:3" ht="12.75">
      <c r="A1" s="1"/>
      <c r="B1" s="1"/>
      <c r="C1" t="s">
        <v>811</v>
      </c>
    </row>
    <row r="2" spans="1:2" ht="20.25">
      <c r="A2" s="751" t="s">
        <v>0</v>
      </c>
      <c r="B2" s="751"/>
    </row>
    <row r="3" spans="1:2" ht="18">
      <c r="A3" s="2" t="s">
        <v>1</v>
      </c>
      <c r="B3" s="3" t="s">
        <v>2</v>
      </c>
    </row>
    <row r="4" spans="1:2" ht="32.25" customHeight="1">
      <c r="A4" s="2" t="s">
        <v>3</v>
      </c>
      <c r="B4" s="4" t="s">
        <v>4</v>
      </c>
    </row>
    <row r="5" spans="1:2" ht="30.75" customHeight="1">
      <c r="A5" s="2" t="s">
        <v>5</v>
      </c>
      <c r="B5" s="4" t="s">
        <v>6</v>
      </c>
    </row>
    <row r="6" spans="1:2" ht="34.5" customHeight="1">
      <c r="A6" s="2" t="s">
        <v>7</v>
      </c>
      <c r="B6" s="4" t="s">
        <v>8</v>
      </c>
    </row>
    <row r="7" spans="1:2" ht="37.5" customHeight="1">
      <c r="A7" s="2" t="s">
        <v>812</v>
      </c>
      <c r="B7" s="4" t="s">
        <v>813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8"/>
  <sheetViews>
    <sheetView zoomScalePageLayoutView="0" workbookViewId="0" topLeftCell="B1">
      <selection activeCell="J1" sqref="J1:K1"/>
    </sheetView>
  </sheetViews>
  <sheetFormatPr defaultColWidth="9.140625" defaultRowHeight="12.75"/>
  <cols>
    <col min="2" max="2" width="6.7109375" style="0" customWidth="1"/>
    <col min="5" max="5" width="23.57421875" style="0" customWidth="1"/>
    <col min="7" max="7" width="7.00390625" style="0" customWidth="1"/>
    <col min="10" max="10" width="20.421875" style="0" customWidth="1"/>
  </cols>
  <sheetData>
    <row r="1" spans="1:11" ht="12.75">
      <c r="A1" s="381"/>
      <c r="B1" s="381"/>
      <c r="C1" s="381"/>
      <c r="D1" s="381"/>
      <c r="E1" s="381"/>
      <c r="F1" s="381"/>
      <c r="G1" s="381"/>
      <c r="H1" s="381"/>
      <c r="I1" s="381"/>
      <c r="J1" s="921" t="s">
        <v>655</v>
      </c>
      <c r="K1" s="921"/>
    </row>
    <row r="2" spans="1:11" ht="12.75">
      <c r="A2" s="382"/>
      <c r="B2" s="922" t="s">
        <v>774</v>
      </c>
      <c r="C2" s="922"/>
      <c r="D2" s="922"/>
      <c r="E2" s="922"/>
      <c r="F2" s="922"/>
      <c r="G2" s="922"/>
      <c r="H2" s="922"/>
      <c r="I2" s="922"/>
      <c r="J2" s="922"/>
      <c r="K2" s="922"/>
    </row>
    <row r="3" spans="1:11" ht="12.75">
      <c r="A3" s="382"/>
      <c r="B3" s="383"/>
      <c r="C3" s="384"/>
      <c r="D3" s="384"/>
      <c r="E3" s="385"/>
      <c r="F3" s="386" t="s">
        <v>504</v>
      </c>
      <c r="G3" s="383"/>
      <c r="H3" s="384"/>
      <c r="I3" s="384"/>
      <c r="J3" s="385"/>
      <c r="K3" s="386" t="s">
        <v>504</v>
      </c>
    </row>
    <row r="4" spans="1:12" ht="12.75">
      <c r="A4" s="387" t="s">
        <v>505</v>
      </c>
      <c r="B4" s="388"/>
      <c r="C4" s="923"/>
      <c r="D4" s="924"/>
      <c r="E4" s="389"/>
      <c r="F4" s="390" t="s">
        <v>657</v>
      </c>
      <c r="G4" s="388"/>
      <c r="H4" s="924"/>
      <c r="I4" s="924"/>
      <c r="J4" s="389"/>
      <c r="K4" s="390" t="s">
        <v>657</v>
      </c>
      <c r="L4" s="720" t="s">
        <v>763</v>
      </c>
    </row>
    <row r="5" spans="1:12" ht="12.75">
      <c r="A5" s="391" t="s">
        <v>506</v>
      </c>
      <c r="B5" s="925" t="s">
        <v>697</v>
      </c>
      <c r="C5" s="926"/>
      <c r="D5" s="926"/>
      <c r="E5" s="927"/>
      <c r="F5" s="392" t="s">
        <v>507</v>
      </c>
      <c r="G5" s="928" t="s">
        <v>698</v>
      </c>
      <c r="H5" s="929"/>
      <c r="I5" s="929"/>
      <c r="J5" s="930"/>
      <c r="K5" s="392" t="s">
        <v>507</v>
      </c>
      <c r="L5" s="196"/>
    </row>
    <row r="6" spans="1:12" ht="12.75" hidden="1">
      <c r="A6" s="393"/>
      <c r="B6" s="394"/>
      <c r="C6" s="395"/>
      <c r="D6" s="396"/>
      <c r="E6" s="396"/>
      <c r="F6" s="397"/>
      <c r="G6" s="394"/>
      <c r="H6" s="395"/>
      <c r="I6" s="396"/>
      <c r="J6" s="396"/>
      <c r="K6" s="397"/>
      <c r="L6" s="196"/>
    </row>
    <row r="7" spans="1:12" ht="12.75" hidden="1">
      <c r="A7" s="393"/>
      <c r="B7" s="394"/>
      <c r="C7" s="865"/>
      <c r="D7" s="866"/>
      <c r="E7" s="867"/>
      <c r="F7" s="401"/>
      <c r="G7" s="394"/>
      <c r="H7" s="865"/>
      <c r="I7" s="866"/>
      <c r="J7" s="867"/>
      <c r="K7" s="401"/>
      <c r="L7" s="196"/>
    </row>
    <row r="8" spans="1:12" ht="13.5" hidden="1" thickBot="1">
      <c r="A8" s="393"/>
      <c r="B8" s="394"/>
      <c r="C8" s="865"/>
      <c r="D8" s="866"/>
      <c r="E8" s="867"/>
      <c r="F8" s="402"/>
      <c r="G8" s="394"/>
      <c r="H8" s="396"/>
      <c r="I8" s="396"/>
      <c r="J8" s="396"/>
      <c r="K8" s="402"/>
      <c r="L8" s="196"/>
    </row>
    <row r="9" spans="1:12" ht="13.5" hidden="1" thickBot="1">
      <c r="A9" s="393"/>
      <c r="B9" s="394"/>
      <c r="C9" s="865"/>
      <c r="D9" s="866"/>
      <c r="E9" s="867"/>
      <c r="F9" s="402"/>
      <c r="G9" s="394"/>
      <c r="H9" s="403"/>
      <c r="I9" s="404"/>
      <c r="J9" s="405"/>
      <c r="K9" s="406"/>
      <c r="L9" s="196"/>
    </row>
    <row r="10" spans="1:12" ht="13.5" hidden="1" thickBot="1">
      <c r="A10" s="393"/>
      <c r="B10" s="394"/>
      <c r="C10" s="396"/>
      <c r="D10" s="399"/>
      <c r="E10" s="400"/>
      <c r="F10" s="402"/>
      <c r="G10" s="394"/>
      <c r="H10" s="403"/>
      <c r="I10" s="404"/>
      <c r="J10" s="405"/>
      <c r="K10" s="407"/>
      <c r="L10" s="196"/>
    </row>
    <row r="11" spans="1:12" ht="13.5" hidden="1" thickBot="1">
      <c r="A11" s="393"/>
      <c r="B11" s="394"/>
      <c r="C11" s="396"/>
      <c r="D11" s="396"/>
      <c r="E11" s="396"/>
      <c r="F11" s="402"/>
      <c r="G11" s="394"/>
      <c r="H11" s="396"/>
      <c r="I11" s="396"/>
      <c r="J11" s="396"/>
      <c r="K11" s="402"/>
      <c r="L11" s="196"/>
    </row>
    <row r="12" spans="1:12" ht="12.75" hidden="1">
      <c r="A12" s="393"/>
      <c r="B12" s="394"/>
      <c r="C12" s="395"/>
      <c r="D12" s="396"/>
      <c r="E12" s="396"/>
      <c r="F12" s="408"/>
      <c r="G12" s="394"/>
      <c r="H12" s="897"/>
      <c r="I12" s="881"/>
      <c r="J12" s="882"/>
      <c r="K12" s="406"/>
      <c r="L12" s="196"/>
    </row>
    <row r="13" spans="1:12" ht="12" customHeight="1" hidden="1">
      <c r="A13" s="393"/>
      <c r="B13" s="394"/>
      <c r="C13" s="865"/>
      <c r="D13" s="866"/>
      <c r="E13" s="867"/>
      <c r="F13" s="411"/>
      <c r="G13" s="394"/>
      <c r="H13" s="403"/>
      <c r="I13" s="409"/>
      <c r="J13" s="410"/>
      <c r="K13" s="412"/>
      <c r="L13" s="196"/>
    </row>
    <row r="14" spans="1:12" ht="12.75" hidden="1">
      <c r="A14" s="393"/>
      <c r="B14" s="394"/>
      <c r="C14" s="865"/>
      <c r="D14" s="866"/>
      <c r="E14" s="867"/>
      <c r="F14" s="413"/>
      <c r="G14" s="414"/>
      <c r="H14" s="415"/>
      <c r="I14" s="404"/>
      <c r="J14" s="405"/>
      <c r="K14" s="413"/>
      <c r="L14" s="196"/>
    </row>
    <row r="15" spans="1:12" ht="13.5" hidden="1" thickBot="1">
      <c r="A15" s="393"/>
      <c r="B15" s="394"/>
      <c r="C15" s="398"/>
      <c r="D15" s="399"/>
      <c r="E15" s="400"/>
      <c r="F15" s="416"/>
      <c r="G15" s="414"/>
      <c r="H15" s="417"/>
      <c r="I15" s="409"/>
      <c r="J15" s="410"/>
      <c r="K15" s="418"/>
      <c r="L15" s="196"/>
    </row>
    <row r="16" spans="1:12" ht="13.5" hidden="1" thickBot="1">
      <c r="A16" s="393"/>
      <c r="B16" s="394"/>
      <c r="C16" s="396"/>
      <c r="D16" s="399"/>
      <c r="E16" s="400"/>
      <c r="F16" s="411"/>
      <c r="G16" s="394"/>
      <c r="H16" s="880"/>
      <c r="I16" s="881"/>
      <c r="J16" s="882"/>
      <c r="K16" s="420"/>
      <c r="L16" s="196"/>
    </row>
    <row r="17" spans="1:12" ht="13.5" hidden="1" thickBot="1">
      <c r="A17" s="393"/>
      <c r="B17" s="394"/>
      <c r="C17" s="396"/>
      <c r="D17" s="396"/>
      <c r="E17" s="396"/>
      <c r="F17" s="421"/>
      <c r="G17" s="394"/>
      <c r="H17" s="880"/>
      <c r="I17" s="881"/>
      <c r="J17" s="882"/>
      <c r="K17" s="422"/>
      <c r="L17" s="196"/>
    </row>
    <row r="18" spans="1:12" ht="12.75" hidden="1">
      <c r="A18" s="393"/>
      <c r="B18" s="394"/>
      <c r="C18" s="395"/>
      <c r="D18" s="396"/>
      <c r="E18" s="396"/>
      <c r="F18" s="408"/>
      <c r="G18" s="394"/>
      <c r="H18" s="395"/>
      <c r="I18" s="396"/>
      <c r="J18" s="396"/>
      <c r="K18" s="408"/>
      <c r="L18" s="196"/>
    </row>
    <row r="19" spans="1:12" ht="12.75" hidden="1">
      <c r="A19" s="393"/>
      <c r="B19" s="394"/>
      <c r="C19" s="865"/>
      <c r="D19" s="866"/>
      <c r="E19" s="867"/>
      <c r="F19" s="423"/>
      <c r="G19" s="394"/>
      <c r="H19" s="865"/>
      <c r="I19" s="866"/>
      <c r="J19" s="867"/>
      <c r="K19" s="397"/>
      <c r="L19" s="196"/>
    </row>
    <row r="20" spans="1:12" ht="13.5" hidden="1" thickBot="1">
      <c r="A20" s="393"/>
      <c r="B20" s="394"/>
      <c r="C20" s="396"/>
      <c r="D20" s="396"/>
      <c r="E20" s="396"/>
      <c r="F20" s="423"/>
      <c r="G20" s="394"/>
      <c r="H20" s="396"/>
      <c r="I20" s="396"/>
      <c r="J20" s="396"/>
      <c r="K20" s="418"/>
      <c r="L20" s="196"/>
    </row>
    <row r="21" spans="1:12" ht="13.5" hidden="1" thickBot="1">
      <c r="A21" s="393"/>
      <c r="B21" s="394"/>
      <c r="C21" s="865"/>
      <c r="D21" s="866"/>
      <c r="E21" s="867"/>
      <c r="F21" s="423"/>
      <c r="G21" s="394"/>
      <c r="H21" s="865"/>
      <c r="I21" s="866"/>
      <c r="J21" s="867"/>
      <c r="K21" s="407"/>
      <c r="L21" s="196"/>
    </row>
    <row r="22" spans="1:12" ht="12.75" hidden="1">
      <c r="A22" s="393"/>
      <c r="B22" s="394"/>
      <c r="C22" s="398"/>
      <c r="D22" s="399"/>
      <c r="E22" s="400"/>
      <c r="F22" s="397"/>
      <c r="G22" s="394"/>
      <c r="H22" s="865"/>
      <c r="I22" s="866"/>
      <c r="J22" s="867"/>
      <c r="K22" s="406"/>
      <c r="L22" s="196"/>
    </row>
    <row r="23" spans="1:12" ht="13.5" hidden="1" thickBot="1">
      <c r="A23" s="393"/>
      <c r="B23" s="394"/>
      <c r="C23" s="398"/>
      <c r="D23" s="399"/>
      <c r="E23" s="400"/>
      <c r="F23" s="424"/>
      <c r="G23" s="425"/>
      <c r="H23" s="426"/>
      <c r="I23" s="427"/>
      <c r="J23" s="428"/>
      <c r="K23" s="429"/>
      <c r="L23" s="196"/>
    </row>
    <row r="24" spans="1:12" ht="13.5" hidden="1" thickBot="1">
      <c r="A24" s="393"/>
      <c r="B24" s="394"/>
      <c r="C24" s="865"/>
      <c r="D24" s="866"/>
      <c r="E24" s="867"/>
      <c r="F24" s="421"/>
      <c r="G24" s="394"/>
      <c r="H24" s="398"/>
      <c r="I24" s="399"/>
      <c r="J24" s="400"/>
      <c r="K24" s="429"/>
      <c r="L24" s="196"/>
    </row>
    <row r="25" spans="1:12" ht="13.5" hidden="1" thickBot="1">
      <c r="A25" s="393"/>
      <c r="B25" s="394"/>
      <c r="C25" s="396"/>
      <c r="D25" s="396"/>
      <c r="E25" s="396"/>
      <c r="F25" s="421"/>
      <c r="G25" s="394"/>
      <c r="H25" s="396"/>
      <c r="I25" s="396"/>
      <c r="J25" s="396"/>
      <c r="K25" s="421"/>
      <c r="L25" s="196"/>
    </row>
    <row r="26" spans="1:12" ht="12.75" hidden="1">
      <c r="A26" s="393"/>
      <c r="B26" s="394"/>
      <c r="C26" s="395"/>
      <c r="D26" s="396"/>
      <c r="E26" s="396"/>
      <c r="F26" s="408"/>
      <c r="G26" s="394"/>
      <c r="H26" s="897"/>
      <c r="I26" s="898"/>
      <c r="J26" s="899"/>
      <c r="K26" s="406"/>
      <c r="L26" s="196"/>
    </row>
    <row r="27" spans="1:12" ht="12.75" hidden="1">
      <c r="A27" s="393"/>
      <c r="B27" s="394"/>
      <c r="C27" s="865"/>
      <c r="D27" s="866"/>
      <c r="E27" s="867"/>
      <c r="F27" s="413"/>
      <c r="G27" s="394"/>
      <c r="H27" s="880"/>
      <c r="I27" s="881"/>
      <c r="J27" s="882"/>
      <c r="K27" s="397"/>
      <c r="L27" s="196"/>
    </row>
    <row r="28" spans="1:12" ht="13.5" hidden="1" thickBot="1">
      <c r="A28" s="393"/>
      <c r="B28" s="394"/>
      <c r="C28" s="865"/>
      <c r="D28" s="866"/>
      <c r="E28" s="867"/>
      <c r="F28" s="420"/>
      <c r="G28" s="394"/>
      <c r="H28" s="880"/>
      <c r="I28" s="881"/>
      <c r="J28" s="882"/>
      <c r="K28" s="397"/>
      <c r="L28" s="196"/>
    </row>
    <row r="29" spans="1:12" ht="13.5" hidden="1" thickBot="1">
      <c r="A29" s="393"/>
      <c r="B29" s="394"/>
      <c r="C29" s="396"/>
      <c r="D29" s="396"/>
      <c r="E29" s="396"/>
      <c r="F29" s="420"/>
      <c r="G29" s="394"/>
      <c r="H29" s="880"/>
      <c r="I29" s="881"/>
      <c r="J29" s="882"/>
      <c r="K29" s="397"/>
      <c r="L29" s="196"/>
    </row>
    <row r="30" spans="1:12" ht="12.75" hidden="1">
      <c r="A30" s="393"/>
      <c r="B30" s="394"/>
      <c r="C30" s="395"/>
      <c r="D30" s="396"/>
      <c r="E30" s="396"/>
      <c r="F30" s="430"/>
      <c r="G30" s="394"/>
      <c r="H30" s="431"/>
      <c r="I30" s="432"/>
      <c r="J30" s="433"/>
      <c r="K30" s="434"/>
      <c r="L30" s="196"/>
    </row>
    <row r="31" spans="1:12" ht="12.75" hidden="1">
      <c r="A31" s="393"/>
      <c r="B31" s="394"/>
      <c r="C31" s="865"/>
      <c r="D31" s="866"/>
      <c r="E31" s="867"/>
      <c r="F31" s="397"/>
      <c r="G31" s="394"/>
      <c r="H31" s="865"/>
      <c r="I31" s="866"/>
      <c r="J31" s="867"/>
      <c r="K31" s="397"/>
      <c r="L31" s="196"/>
    </row>
    <row r="32" spans="1:12" ht="12.75" hidden="1">
      <c r="A32" s="393"/>
      <c r="B32" s="394"/>
      <c r="C32" s="396"/>
      <c r="D32" s="396"/>
      <c r="E32" s="396"/>
      <c r="F32" s="397"/>
      <c r="G32" s="394"/>
      <c r="H32" s="403"/>
      <c r="I32" s="404"/>
      <c r="J32" s="405"/>
      <c r="K32" s="424"/>
      <c r="L32" s="196"/>
    </row>
    <row r="33" spans="1:12" ht="12.75" hidden="1">
      <c r="A33" s="393"/>
      <c r="B33" s="394"/>
      <c r="C33" s="865"/>
      <c r="D33" s="866"/>
      <c r="E33" s="867"/>
      <c r="F33" s="397"/>
      <c r="G33" s="394"/>
      <c r="H33" s="403"/>
      <c r="I33" s="404"/>
      <c r="J33" s="405"/>
      <c r="K33" s="397"/>
      <c r="L33" s="196"/>
    </row>
    <row r="34" spans="1:12" ht="13.5" hidden="1" thickBot="1">
      <c r="A34" s="393"/>
      <c r="B34" s="394"/>
      <c r="C34" s="865"/>
      <c r="D34" s="866"/>
      <c r="E34" s="867"/>
      <c r="F34" s="402"/>
      <c r="G34" s="394"/>
      <c r="H34" s="403"/>
      <c r="I34" s="404"/>
      <c r="J34" s="405"/>
      <c r="K34" s="424"/>
      <c r="L34" s="196"/>
    </row>
    <row r="35" spans="1:12" ht="13.5" hidden="1" thickBot="1">
      <c r="A35" s="393"/>
      <c r="B35" s="394"/>
      <c r="C35" s="396"/>
      <c r="D35" s="396"/>
      <c r="E35" s="396"/>
      <c r="F35" s="402"/>
      <c r="G35" s="394"/>
      <c r="H35" s="865"/>
      <c r="I35" s="866"/>
      <c r="J35" s="867"/>
      <c r="K35" s="397"/>
      <c r="L35" s="196"/>
    </row>
    <row r="36" spans="1:12" ht="12.75">
      <c r="A36" s="393" t="s">
        <v>508</v>
      </c>
      <c r="B36" s="394"/>
      <c r="C36" s="395" t="s">
        <v>701</v>
      </c>
      <c r="D36" s="396"/>
      <c r="E36" s="396"/>
      <c r="F36" s="408"/>
      <c r="G36" s="394"/>
      <c r="H36" s="435" t="s">
        <v>701</v>
      </c>
      <c r="I36" s="396"/>
      <c r="J36" s="396"/>
      <c r="K36" s="408"/>
      <c r="L36" s="718">
        <v>7</v>
      </c>
    </row>
    <row r="37" spans="1:12" ht="13.5" thickBot="1">
      <c r="A37" s="393"/>
      <c r="B37" s="394" t="s">
        <v>508</v>
      </c>
      <c r="C37" s="865" t="s">
        <v>234</v>
      </c>
      <c r="D37" s="866"/>
      <c r="E37" s="867"/>
      <c r="F37" s="423">
        <v>21920</v>
      </c>
      <c r="G37" s="394" t="s">
        <v>508</v>
      </c>
      <c r="H37" s="865" t="s">
        <v>537</v>
      </c>
      <c r="I37" s="866"/>
      <c r="J37" s="867"/>
      <c r="K37" s="401">
        <v>4000</v>
      </c>
      <c r="L37" s="196"/>
    </row>
    <row r="38" spans="1:12" ht="13.5" thickBot="1">
      <c r="A38" s="393"/>
      <c r="B38" s="394" t="s">
        <v>510</v>
      </c>
      <c r="C38" s="396" t="s">
        <v>527</v>
      </c>
      <c r="D38" s="396"/>
      <c r="E38" s="396"/>
      <c r="F38" s="423">
        <v>4970</v>
      </c>
      <c r="G38" s="394"/>
      <c r="H38" s="396" t="s">
        <v>513</v>
      </c>
      <c r="I38" s="396"/>
      <c r="J38" s="396"/>
      <c r="K38" s="402">
        <f>SUM(K37)</f>
        <v>4000</v>
      </c>
      <c r="L38" s="196"/>
    </row>
    <row r="39" spans="1:12" ht="13.5" thickBot="1">
      <c r="A39" s="393"/>
      <c r="B39" s="394" t="s">
        <v>509</v>
      </c>
      <c r="C39" s="865" t="s">
        <v>238</v>
      </c>
      <c r="D39" s="866"/>
      <c r="E39" s="867"/>
      <c r="F39" s="423"/>
      <c r="G39" s="425" t="s">
        <v>531</v>
      </c>
      <c r="H39" s="436" t="s">
        <v>532</v>
      </c>
      <c r="I39" s="437"/>
      <c r="J39" s="438"/>
      <c r="K39" s="421">
        <v>9781</v>
      </c>
      <c r="L39" s="196"/>
    </row>
    <row r="40" spans="1:12" ht="13.5" thickBot="1">
      <c r="A40" s="393"/>
      <c r="B40" s="394"/>
      <c r="C40" s="865" t="s">
        <v>512</v>
      </c>
      <c r="D40" s="866"/>
      <c r="E40" s="867"/>
      <c r="F40" s="421">
        <f>SUM(F37:F39)</f>
        <v>26890</v>
      </c>
      <c r="G40" s="425"/>
      <c r="H40" s="439" t="s">
        <v>534</v>
      </c>
      <c r="I40" s="437"/>
      <c r="J40" s="438"/>
      <c r="K40" s="429">
        <f>SUM(K39,K38)</f>
        <v>13781</v>
      </c>
      <c r="L40" s="196"/>
    </row>
    <row r="41" spans="1:12" ht="13.5" thickBot="1">
      <c r="A41" s="393"/>
      <c r="B41" s="425" t="s">
        <v>538</v>
      </c>
      <c r="C41" s="918" t="s">
        <v>539</v>
      </c>
      <c r="D41" s="919"/>
      <c r="E41" s="920"/>
      <c r="F41" s="421"/>
      <c r="G41" s="425" t="s">
        <v>521</v>
      </c>
      <c r="H41" s="439" t="s">
        <v>522</v>
      </c>
      <c r="I41" s="437"/>
      <c r="J41" s="438"/>
      <c r="K41" s="429"/>
      <c r="L41" s="196"/>
    </row>
    <row r="42" spans="1:12" ht="13.5" thickBot="1">
      <c r="A42" s="393"/>
      <c r="B42" s="425"/>
      <c r="C42" s="877" t="s">
        <v>515</v>
      </c>
      <c r="D42" s="878"/>
      <c r="E42" s="879"/>
      <c r="F42" s="421">
        <f>SUM(F41)</f>
        <v>0</v>
      </c>
      <c r="G42" s="425"/>
      <c r="H42" s="439" t="s">
        <v>526</v>
      </c>
      <c r="I42" s="437"/>
      <c r="J42" s="438"/>
      <c r="K42" s="429"/>
      <c r="L42" s="196"/>
    </row>
    <row r="43" spans="1:12" ht="13.5" thickBot="1">
      <c r="A43" s="393"/>
      <c r="B43" s="394"/>
      <c r="C43" s="396" t="s">
        <v>516</v>
      </c>
      <c r="D43" s="396"/>
      <c r="E43" s="396"/>
      <c r="F43" s="421">
        <f>SUM(F42,F40)</f>
        <v>26890</v>
      </c>
      <c r="G43" s="394"/>
      <c r="H43" s="865" t="s">
        <v>517</v>
      </c>
      <c r="I43" s="866"/>
      <c r="J43" s="867"/>
      <c r="K43" s="421">
        <f>SUM(K42,K40)</f>
        <v>13781</v>
      </c>
      <c r="L43" s="196"/>
    </row>
    <row r="44" spans="1:12" ht="12.75">
      <c r="A44" s="393" t="s">
        <v>510</v>
      </c>
      <c r="B44" s="394"/>
      <c r="C44" s="395" t="s">
        <v>702</v>
      </c>
      <c r="D44" s="396"/>
      <c r="E44" s="396"/>
      <c r="F44" s="406"/>
      <c r="G44" s="394"/>
      <c r="H44" s="395" t="s">
        <v>711</v>
      </c>
      <c r="I44" s="396"/>
      <c r="J44" s="396"/>
      <c r="K44" s="406"/>
      <c r="L44" s="718">
        <v>20</v>
      </c>
    </row>
    <row r="45" spans="1:12" ht="12.75">
      <c r="A45" s="393"/>
      <c r="B45" s="394" t="s">
        <v>508</v>
      </c>
      <c r="C45" s="865" t="s">
        <v>234</v>
      </c>
      <c r="D45" s="866"/>
      <c r="E45" s="867"/>
      <c r="F45" s="423">
        <v>85307</v>
      </c>
      <c r="G45" s="394" t="s">
        <v>508</v>
      </c>
      <c r="H45" s="865" t="s">
        <v>537</v>
      </c>
      <c r="I45" s="866"/>
      <c r="J45" s="867"/>
      <c r="K45" s="401">
        <v>3000</v>
      </c>
      <c r="L45" s="196"/>
    </row>
    <row r="46" spans="1:12" ht="12.75">
      <c r="A46" s="393"/>
      <c r="B46" s="394"/>
      <c r="C46" s="440" t="s">
        <v>541</v>
      </c>
      <c r="D46" s="399"/>
      <c r="E46" s="400"/>
      <c r="F46" s="413">
        <v>8128</v>
      </c>
      <c r="G46" s="394" t="s">
        <v>510</v>
      </c>
      <c r="H46" s="865" t="s">
        <v>511</v>
      </c>
      <c r="I46" s="866"/>
      <c r="J46" s="867"/>
      <c r="K46" s="401">
        <v>2500</v>
      </c>
      <c r="L46" s="196"/>
    </row>
    <row r="47" spans="1:12" ht="12.75">
      <c r="A47" s="393"/>
      <c r="B47" s="394" t="s">
        <v>510</v>
      </c>
      <c r="C47" s="396" t="s">
        <v>527</v>
      </c>
      <c r="D47" s="396"/>
      <c r="E47" s="396"/>
      <c r="F47" s="423">
        <v>23144</v>
      </c>
      <c r="G47" s="394" t="s">
        <v>509</v>
      </c>
      <c r="H47" s="403" t="s">
        <v>542</v>
      </c>
      <c r="I47" s="404"/>
      <c r="J47" s="405"/>
      <c r="K47" s="397">
        <v>19000</v>
      </c>
      <c r="L47" s="196"/>
    </row>
    <row r="48" spans="1:12" ht="13.5" thickBot="1">
      <c r="A48" s="393"/>
      <c r="B48" s="394"/>
      <c r="C48" s="417" t="s">
        <v>543</v>
      </c>
      <c r="D48" s="404"/>
      <c r="E48" s="405"/>
      <c r="F48" s="413">
        <v>2476</v>
      </c>
      <c r="G48" s="394" t="s">
        <v>528</v>
      </c>
      <c r="H48" s="403" t="s">
        <v>529</v>
      </c>
      <c r="I48" s="404"/>
      <c r="J48" s="405"/>
      <c r="K48" s="412">
        <v>4500</v>
      </c>
      <c r="L48" s="196"/>
    </row>
    <row r="49" spans="1:12" ht="13.5" thickBot="1">
      <c r="A49" s="393"/>
      <c r="B49" s="394" t="s">
        <v>509</v>
      </c>
      <c r="C49" s="398" t="s">
        <v>238</v>
      </c>
      <c r="D49" s="399"/>
      <c r="E49" s="400"/>
      <c r="F49" s="413">
        <v>119476</v>
      </c>
      <c r="G49" s="394"/>
      <c r="H49" s="396" t="s">
        <v>513</v>
      </c>
      <c r="I49" s="396"/>
      <c r="J49" s="396"/>
      <c r="K49" s="420">
        <f>SUM(K45:K48)</f>
        <v>29000</v>
      </c>
      <c r="L49" s="196"/>
    </row>
    <row r="50" spans="1:12" ht="13.5" thickBot="1">
      <c r="A50" s="393"/>
      <c r="B50" s="394" t="s">
        <v>528</v>
      </c>
      <c r="C50" s="398" t="s">
        <v>530</v>
      </c>
      <c r="D50" s="399"/>
      <c r="E50" s="400"/>
      <c r="F50" s="423">
        <v>14000</v>
      </c>
      <c r="G50" s="394" t="s">
        <v>531</v>
      </c>
      <c r="H50" s="441" t="s">
        <v>532</v>
      </c>
      <c r="I50" s="442"/>
      <c r="J50" s="443"/>
      <c r="K50" s="421">
        <v>19541</v>
      </c>
      <c r="L50" s="196"/>
    </row>
    <row r="51" spans="1:12" ht="13.5" thickBot="1">
      <c r="A51" s="393"/>
      <c r="B51" s="394" t="s">
        <v>535</v>
      </c>
      <c r="C51" s="398" t="s">
        <v>544</v>
      </c>
      <c r="D51" s="399"/>
      <c r="E51" s="400"/>
      <c r="F51" s="413">
        <v>2125</v>
      </c>
      <c r="G51" s="394"/>
      <c r="H51" s="396" t="s">
        <v>534</v>
      </c>
      <c r="I51" s="404"/>
      <c r="J51" s="405"/>
      <c r="K51" s="421">
        <f>SUM(K50,K49)</f>
        <v>48541</v>
      </c>
      <c r="L51" s="196"/>
    </row>
    <row r="52" spans="1:12" ht="12.75">
      <c r="A52" s="393"/>
      <c r="B52" s="394" t="s">
        <v>536</v>
      </c>
      <c r="C52" s="396" t="s">
        <v>545</v>
      </c>
      <c r="D52" s="396"/>
      <c r="E52" s="396"/>
      <c r="F52" s="413">
        <v>29195</v>
      </c>
      <c r="G52" s="414" t="s">
        <v>538</v>
      </c>
      <c r="H52" s="417" t="s">
        <v>164</v>
      </c>
      <c r="I52" s="444"/>
      <c r="J52" s="445"/>
      <c r="K52" s="446">
        <v>6950</v>
      </c>
      <c r="L52" s="196"/>
    </row>
    <row r="53" spans="1:12" ht="12.75">
      <c r="A53" s="393"/>
      <c r="B53" s="394" t="s">
        <v>531</v>
      </c>
      <c r="C53" s="396" t="s">
        <v>268</v>
      </c>
      <c r="D53" s="396" t="s">
        <v>546</v>
      </c>
      <c r="E53" s="396"/>
      <c r="F53" s="413">
        <v>6693</v>
      </c>
      <c r="G53" s="425" t="s">
        <v>519</v>
      </c>
      <c r="H53" s="447" t="s">
        <v>787</v>
      </c>
      <c r="I53" s="404"/>
      <c r="J53" s="405"/>
      <c r="K53" s="411">
        <v>12500</v>
      </c>
      <c r="L53" s="196"/>
    </row>
    <row r="54" spans="1:12" ht="13.5" thickBot="1">
      <c r="A54" s="393"/>
      <c r="B54" s="394"/>
      <c r="C54" s="396"/>
      <c r="D54" s="398" t="s">
        <v>547</v>
      </c>
      <c r="E54" s="400"/>
      <c r="F54" s="413"/>
      <c r="G54" s="394" t="s">
        <v>548</v>
      </c>
      <c r="H54" s="403" t="s">
        <v>549</v>
      </c>
      <c r="I54" s="404"/>
      <c r="J54" s="405"/>
      <c r="K54" s="448">
        <v>2000</v>
      </c>
      <c r="L54" s="196"/>
    </row>
    <row r="55" spans="1:12" ht="13.5" thickBot="1">
      <c r="A55" s="393"/>
      <c r="B55" s="394"/>
      <c r="C55" s="398" t="s">
        <v>512</v>
      </c>
      <c r="D55" s="399"/>
      <c r="E55" s="400"/>
      <c r="F55" s="421">
        <f>SUM(F49:F54,F47,F45)</f>
        <v>279940</v>
      </c>
      <c r="G55" s="414" t="s">
        <v>550</v>
      </c>
      <c r="H55" s="396" t="s">
        <v>551</v>
      </c>
      <c r="I55" s="396"/>
      <c r="J55" s="396"/>
      <c r="K55" s="401">
        <v>0</v>
      </c>
      <c r="L55" s="196"/>
    </row>
    <row r="56" spans="1:12" ht="12.75">
      <c r="A56" s="393"/>
      <c r="B56" s="394" t="s">
        <v>514</v>
      </c>
      <c r="C56" s="398" t="s">
        <v>260</v>
      </c>
      <c r="D56" s="399"/>
      <c r="E56" s="400"/>
      <c r="F56" s="411">
        <v>119213</v>
      </c>
      <c r="G56" s="414" t="s">
        <v>552</v>
      </c>
      <c r="H56" s="417" t="s">
        <v>553</v>
      </c>
      <c r="I56" s="449"/>
      <c r="J56" s="450"/>
      <c r="K56" s="397"/>
      <c r="L56" s="196"/>
    </row>
    <row r="57" spans="1:12" ht="12.75">
      <c r="A57" s="393"/>
      <c r="B57" s="394" t="s">
        <v>554</v>
      </c>
      <c r="C57" s="396" t="s">
        <v>555</v>
      </c>
      <c r="D57" s="399"/>
      <c r="E57" s="400"/>
      <c r="F57" s="448"/>
      <c r="G57" s="425" t="s">
        <v>524</v>
      </c>
      <c r="H57" s="447" t="s">
        <v>525</v>
      </c>
      <c r="I57" s="427"/>
      <c r="J57" s="428"/>
      <c r="K57" s="423">
        <v>0</v>
      </c>
      <c r="L57" s="196"/>
    </row>
    <row r="58" spans="1:12" ht="13.5" thickBot="1">
      <c r="A58" s="393"/>
      <c r="B58" s="414" t="s">
        <v>556</v>
      </c>
      <c r="C58" s="440" t="s">
        <v>557</v>
      </c>
      <c r="D58" s="449"/>
      <c r="E58" s="450"/>
      <c r="F58" s="448"/>
      <c r="G58" s="414"/>
      <c r="H58" s="417"/>
      <c r="I58" s="449"/>
      <c r="J58" s="450"/>
      <c r="K58" s="424"/>
      <c r="L58" s="196"/>
    </row>
    <row r="59" spans="1:12" ht="13.5" thickBot="1">
      <c r="A59" s="393"/>
      <c r="B59" s="414" t="s">
        <v>523</v>
      </c>
      <c r="C59" s="440" t="s">
        <v>224</v>
      </c>
      <c r="D59" s="449"/>
      <c r="E59" s="450"/>
      <c r="F59" s="411">
        <v>149020</v>
      </c>
      <c r="G59" s="414"/>
      <c r="H59" s="396" t="s">
        <v>526</v>
      </c>
      <c r="I59" s="399"/>
      <c r="J59" s="400"/>
      <c r="K59" s="421">
        <f>SUM(K52:K58)</f>
        <v>21450</v>
      </c>
      <c r="L59" s="196"/>
    </row>
    <row r="60" spans="1:12" ht="13.5" thickBot="1">
      <c r="A60" s="393"/>
      <c r="B60" s="394" t="s">
        <v>519</v>
      </c>
      <c r="C60" s="396" t="s">
        <v>558</v>
      </c>
      <c r="D60" s="396"/>
      <c r="E60" s="396"/>
      <c r="F60" s="418"/>
      <c r="G60" s="414"/>
      <c r="H60" s="403"/>
      <c r="I60" s="399"/>
      <c r="J60" s="400"/>
      <c r="K60" s="406"/>
      <c r="L60" s="196"/>
    </row>
    <row r="61" spans="1:12" ht="13.5" thickBot="1">
      <c r="A61" s="393"/>
      <c r="B61" s="394"/>
      <c r="C61" s="396" t="s">
        <v>515</v>
      </c>
      <c r="D61" s="396"/>
      <c r="E61" s="396"/>
      <c r="F61" s="451">
        <f>SUM(F56:F60)</f>
        <v>268233</v>
      </c>
      <c r="G61" s="414"/>
      <c r="H61" s="403"/>
      <c r="I61" s="404"/>
      <c r="J61" s="405"/>
      <c r="K61" s="418"/>
      <c r="L61" s="196"/>
    </row>
    <row r="62" spans="1:12" ht="13.5" thickBot="1">
      <c r="A62" s="393"/>
      <c r="B62" s="394"/>
      <c r="C62" s="396" t="s">
        <v>516</v>
      </c>
      <c r="D62" s="396"/>
      <c r="E62" s="396"/>
      <c r="F62" s="421">
        <f>SUM(F61,F55)</f>
        <v>548173</v>
      </c>
      <c r="G62" s="414"/>
      <c r="H62" s="396" t="s">
        <v>517</v>
      </c>
      <c r="I62" s="444"/>
      <c r="J62" s="445"/>
      <c r="K62" s="452">
        <f>SUM(K59,K51)</f>
        <v>69991</v>
      </c>
      <c r="L62" s="196"/>
    </row>
    <row r="63" spans="1:12" ht="13.5" hidden="1">
      <c r="A63" s="453"/>
      <c r="B63" s="454"/>
      <c r="C63" s="455"/>
      <c r="D63" s="456"/>
      <c r="E63" s="457"/>
      <c r="F63" s="451"/>
      <c r="G63" s="425"/>
      <c r="H63" s="455"/>
      <c r="I63" s="437"/>
      <c r="J63" s="438"/>
      <c r="K63" s="451"/>
      <c r="L63" s="196"/>
    </row>
    <row r="64" spans="1:12" ht="13.5" hidden="1" thickBot="1">
      <c r="A64" s="453"/>
      <c r="B64" s="454"/>
      <c r="C64" s="915"/>
      <c r="D64" s="916"/>
      <c r="E64" s="917"/>
      <c r="F64" s="423"/>
      <c r="G64" s="425"/>
      <c r="H64" s="903"/>
      <c r="I64" s="904"/>
      <c r="J64" s="905"/>
      <c r="K64" s="461"/>
      <c r="L64" s="196"/>
    </row>
    <row r="65" spans="1:12" ht="13.5" hidden="1" thickBot="1">
      <c r="A65" s="453"/>
      <c r="B65" s="454"/>
      <c r="C65" s="462"/>
      <c r="D65" s="462"/>
      <c r="E65" s="462"/>
      <c r="F65" s="423"/>
      <c r="G65" s="425"/>
      <c r="H65" s="877"/>
      <c r="I65" s="878"/>
      <c r="J65" s="879"/>
      <c r="K65" s="452"/>
      <c r="L65" s="196"/>
    </row>
    <row r="66" spans="1:12" ht="13.5" hidden="1" thickBot="1">
      <c r="A66" s="453"/>
      <c r="B66" s="454"/>
      <c r="C66" s="915"/>
      <c r="D66" s="916"/>
      <c r="E66" s="917"/>
      <c r="F66" s="452"/>
      <c r="G66" s="425"/>
      <c r="H66" s="439"/>
      <c r="I66" s="437"/>
      <c r="J66" s="438"/>
      <c r="K66" s="452"/>
      <c r="L66" s="196"/>
    </row>
    <row r="67" spans="1:12" ht="13.5" hidden="1" thickBot="1">
      <c r="A67" s="453"/>
      <c r="B67" s="454"/>
      <c r="C67" s="915"/>
      <c r="D67" s="916"/>
      <c r="E67" s="917"/>
      <c r="F67" s="452"/>
      <c r="G67" s="425"/>
      <c r="H67" s="463"/>
      <c r="I67" s="437"/>
      <c r="J67" s="438"/>
      <c r="K67" s="411"/>
      <c r="L67" s="196"/>
    </row>
    <row r="68" spans="1:12" ht="13.5" hidden="1" thickBot="1">
      <c r="A68" s="453"/>
      <c r="B68" s="454"/>
      <c r="C68" s="462"/>
      <c r="D68" s="462"/>
      <c r="E68" s="462"/>
      <c r="F68" s="452"/>
      <c r="G68" s="425"/>
      <c r="H68" s="463"/>
      <c r="I68" s="437"/>
      <c r="J68" s="438"/>
      <c r="K68" s="423"/>
      <c r="L68" s="196"/>
    </row>
    <row r="69" spans="1:12" ht="12.75" hidden="1">
      <c r="A69" s="393"/>
      <c r="B69" s="394"/>
      <c r="C69" s="395"/>
      <c r="D69" s="396"/>
      <c r="E69" s="396"/>
      <c r="F69" s="408"/>
      <c r="G69" s="394"/>
      <c r="H69" s="891"/>
      <c r="I69" s="892"/>
      <c r="J69" s="893"/>
      <c r="K69" s="408"/>
      <c r="L69" s="196"/>
    </row>
    <row r="70" spans="1:12" ht="12.75" hidden="1">
      <c r="A70" s="393"/>
      <c r="B70" s="394"/>
      <c r="C70" s="865"/>
      <c r="D70" s="866"/>
      <c r="E70" s="867"/>
      <c r="F70" s="397"/>
      <c r="G70" s="394"/>
      <c r="H70" s="880"/>
      <c r="I70" s="881"/>
      <c r="J70" s="882"/>
      <c r="K70" s="397"/>
      <c r="L70" s="196"/>
    </row>
    <row r="71" spans="1:12" ht="13.5" hidden="1" thickBot="1">
      <c r="A71" s="393"/>
      <c r="B71" s="394"/>
      <c r="C71" s="396"/>
      <c r="D71" s="396"/>
      <c r="E71" s="396"/>
      <c r="F71" s="397"/>
      <c r="G71" s="425"/>
      <c r="H71" s="426"/>
      <c r="I71" s="409"/>
      <c r="J71" s="410"/>
      <c r="K71" s="429"/>
      <c r="L71" s="196"/>
    </row>
    <row r="72" spans="1:12" ht="13.5" hidden="1" thickBot="1">
      <c r="A72" s="393"/>
      <c r="B72" s="394"/>
      <c r="C72" s="865"/>
      <c r="D72" s="866"/>
      <c r="E72" s="867"/>
      <c r="F72" s="423"/>
      <c r="G72" s="394"/>
      <c r="H72" s="419"/>
      <c r="I72" s="409"/>
      <c r="J72" s="410"/>
      <c r="K72" s="421"/>
      <c r="L72" s="196"/>
    </row>
    <row r="73" spans="1:12" ht="12.75" hidden="1">
      <c r="A73" s="393"/>
      <c r="B73" s="394"/>
      <c r="C73" s="398"/>
      <c r="D73" s="399"/>
      <c r="E73" s="400"/>
      <c r="F73" s="424"/>
      <c r="G73" s="394"/>
      <c r="H73" s="419"/>
      <c r="I73" s="409"/>
      <c r="J73" s="410"/>
      <c r="K73" s="408"/>
      <c r="L73" s="196"/>
    </row>
    <row r="74" spans="1:12" ht="13.5" hidden="1" thickBot="1">
      <c r="A74" s="393"/>
      <c r="B74" s="394"/>
      <c r="C74" s="865"/>
      <c r="D74" s="866"/>
      <c r="E74" s="867"/>
      <c r="F74" s="421"/>
      <c r="G74" s="394"/>
      <c r="H74" s="880"/>
      <c r="I74" s="881"/>
      <c r="J74" s="882"/>
      <c r="K74" s="397"/>
      <c r="L74" s="196"/>
    </row>
    <row r="75" spans="1:12" ht="13.5" hidden="1" thickBot="1">
      <c r="A75" s="393"/>
      <c r="B75" s="394"/>
      <c r="C75" s="398"/>
      <c r="D75" s="399"/>
      <c r="E75" s="400"/>
      <c r="F75" s="402"/>
      <c r="G75" s="394"/>
      <c r="H75" s="419"/>
      <c r="I75" s="409"/>
      <c r="J75" s="410"/>
      <c r="K75" s="397"/>
      <c r="L75" s="196"/>
    </row>
    <row r="76" spans="1:12" ht="13.5" hidden="1" thickBot="1">
      <c r="A76" s="393"/>
      <c r="B76" s="394"/>
      <c r="C76" s="396"/>
      <c r="D76" s="399"/>
      <c r="E76" s="400"/>
      <c r="F76" s="402"/>
      <c r="G76" s="394"/>
      <c r="H76" s="419"/>
      <c r="I76" s="409"/>
      <c r="J76" s="410"/>
      <c r="K76" s="424"/>
      <c r="L76" s="196"/>
    </row>
    <row r="77" spans="1:12" ht="13.5" hidden="1" thickBot="1">
      <c r="A77" s="393"/>
      <c r="B77" s="394"/>
      <c r="C77" s="396"/>
      <c r="D77" s="396"/>
      <c r="E77" s="396"/>
      <c r="F77" s="421"/>
      <c r="G77" s="394"/>
      <c r="H77" s="880"/>
      <c r="I77" s="881"/>
      <c r="J77" s="882"/>
      <c r="K77" s="402"/>
      <c r="L77" s="196"/>
    </row>
    <row r="78" spans="1:12" ht="12.75">
      <c r="A78" s="393" t="s">
        <v>509</v>
      </c>
      <c r="B78" s="394"/>
      <c r="C78" s="395" t="s">
        <v>703</v>
      </c>
      <c r="D78" s="396"/>
      <c r="E78" s="396"/>
      <c r="F78" s="408"/>
      <c r="G78" s="394"/>
      <c r="H78" s="395" t="s">
        <v>712</v>
      </c>
      <c r="I78" s="396"/>
      <c r="J78" s="396"/>
      <c r="K78" s="408"/>
      <c r="L78" s="718">
        <v>42</v>
      </c>
    </row>
    <row r="79" spans="1:12" ht="12.75">
      <c r="A79" s="393"/>
      <c r="B79" s="394" t="s">
        <v>508</v>
      </c>
      <c r="C79" s="865" t="s">
        <v>234</v>
      </c>
      <c r="D79" s="866"/>
      <c r="E79" s="867"/>
      <c r="F79" s="423">
        <v>32274</v>
      </c>
      <c r="G79" s="394" t="s">
        <v>510</v>
      </c>
      <c r="H79" s="865" t="s">
        <v>511</v>
      </c>
      <c r="I79" s="866"/>
      <c r="J79" s="867"/>
      <c r="K79" s="397">
        <v>800</v>
      </c>
      <c r="L79" s="196"/>
    </row>
    <row r="80" spans="1:12" ht="13.5" thickBot="1">
      <c r="A80" s="393"/>
      <c r="B80" s="394" t="s">
        <v>510</v>
      </c>
      <c r="C80" s="396" t="s">
        <v>527</v>
      </c>
      <c r="D80" s="396"/>
      <c r="E80" s="396"/>
      <c r="F80" s="423">
        <v>8713</v>
      </c>
      <c r="G80" s="394" t="s">
        <v>528</v>
      </c>
      <c r="H80" s="403" t="s">
        <v>529</v>
      </c>
      <c r="I80" s="404"/>
      <c r="J80" s="405"/>
      <c r="K80" s="407"/>
      <c r="L80" s="196"/>
    </row>
    <row r="81" spans="1:12" ht="13.5" thickBot="1">
      <c r="A81" s="393"/>
      <c r="B81" s="394" t="s">
        <v>509</v>
      </c>
      <c r="C81" s="865" t="s">
        <v>238</v>
      </c>
      <c r="D81" s="866"/>
      <c r="E81" s="867"/>
      <c r="F81" s="413">
        <v>4000</v>
      </c>
      <c r="G81" s="394"/>
      <c r="H81" s="396" t="s">
        <v>513</v>
      </c>
      <c r="I81" s="444"/>
      <c r="J81" s="445"/>
      <c r="K81" s="420">
        <f>SUM(K79:K80)</f>
        <v>800</v>
      </c>
      <c r="L81" s="196"/>
    </row>
    <row r="82" spans="1:12" ht="13.5" thickBot="1">
      <c r="A82" s="393"/>
      <c r="B82" s="394" t="s">
        <v>528</v>
      </c>
      <c r="C82" s="398" t="s">
        <v>530</v>
      </c>
      <c r="D82" s="399"/>
      <c r="E82" s="400"/>
      <c r="F82" s="413"/>
      <c r="G82" s="394" t="s">
        <v>531</v>
      </c>
      <c r="H82" s="880" t="s">
        <v>532</v>
      </c>
      <c r="I82" s="881"/>
      <c r="J82" s="882"/>
      <c r="K82" s="422">
        <v>32000</v>
      </c>
      <c r="L82" s="196"/>
    </row>
    <row r="83" spans="1:12" ht="13.5" thickBot="1">
      <c r="A83" s="393"/>
      <c r="B83" s="394" t="s">
        <v>536</v>
      </c>
      <c r="C83" s="396" t="s">
        <v>545</v>
      </c>
      <c r="D83" s="396"/>
      <c r="E83" s="396"/>
      <c r="F83" s="397"/>
      <c r="G83" s="414"/>
      <c r="H83" s="417" t="s">
        <v>534</v>
      </c>
      <c r="I83" s="444"/>
      <c r="J83" s="445"/>
      <c r="K83" s="422">
        <f>SUM(K82,K81)</f>
        <v>32800</v>
      </c>
      <c r="L83" s="196"/>
    </row>
    <row r="84" spans="1:12" ht="13.5" thickBot="1">
      <c r="A84" s="393"/>
      <c r="B84" s="394" t="s">
        <v>531</v>
      </c>
      <c r="C84" s="396" t="s">
        <v>268</v>
      </c>
      <c r="D84" s="865" t="s">
        <v>547</v>
      </c>
      <c r="E84" s="867"/>
      <c r="F84" s="401"/>
      <c r="G84" s="394" t="s">
        <v>519</v>
      </c>
      <c r="H84" s="403" t="s">
        <v>520</v>
      </c>
      <c r="I84" s="444"/>
      <c r="J84" s="445"/>
      <c r="K84" s="416"/>
      <c r="L84" s="196"/>
    </row>
    <row r="85" spans="1:12" ht="13.5" thickBot="1">
      <c r="A85" s="393"/>
      <c r="B85" s="394"/>
      <c r="C85" s="865" t="s">
        <v>512</v>
      </c>
      <c r="D85" s="866"/>
      <c r="E85" s="867"/>
      <c r="F85" s="421">
        <f>SUM(F79:F84)</f>
        <v>44987</v>
      </c>
      <c r="G85" s="414"/>
      <c r="H85" s="396" t="s">
        <v>526</v>
      </c>
      <c r="I85" s="444"/>
      <c r="J85" s="445"/>
      <c r="K85" s="422">
        <f>SUM(K84)</f>
        <v>0</v>
      </c>
      <c r="L85" s="196"/>
    </row>
    <row r="86" spans="1:12" ht="12.75">
      <c r="A86" s="393"/>
      <c r="B86" s="394" t="s">
        <v>514</v>
      </c>
      <c r="C86" s="865" t="s">
        <v>260</v>
      </c>
      <c r="D86" s="866"/>
      <c r="E86" s="867"/>
      <c r="F86" s="448"/>
      <c r="G86" s="394"/>
      <c r="H86" s="403"/>
      <c r="I86" s="404"/>
      <c r="J86" s="405"/>
      <c r="K86" s="408"/>
      <c r="L86" s="196"/>
    </row>
    <row r="87" spans="1:12" ht="12.75">
      <c r="A87" s="393"/>
      <c r="B87" s="394" t="s">
        <v>538</v>
      </c>
      <c r="C87" s="912" t="s">
        <v>539</v>
      </c>
      <c r="D87" s="913"/>
      <c r="E87" s="914"/>
      <c r="F87" s="397"/>
      <c r="G87" s="394"/>
      <c r="H87" s="403"/>
      <c r="I87" s="404"/>
      <c r="J87" s="405"/>
      <c r="K87" s="397"/>
      <c r="L87" s="196"/>
    </row>
    <row r="88" spans="1:12" ht="13.5" thickBot="1">
      <c r="A88" s="393"/>
      <c r="B88" s="414" t="s">
        <v>523</v>
      </c>
      <c r="C88" s="440" t="s">
        <v>224</v>
      </c>
      <c r="D88" s="465"/>
      <c r="E88" s="466"/>
      <c r="F88" s="412">
        <v>0</v>
      </c>
      <c r="G88" s="394"/>
      <c r="H88" s="403"/>
      <c r="I88" s="404"/>
      <c r="J88" s="405"/>
      <c r="K88" s="424"/>
      <c r="L88" s="196"/>
    </row>
    <row r="89" spans="1:12" ht="13.5" thickBot="1">
      <c r="A89" s="393"/>
      <c r="B89" s="394"/>
      <c r="C89" s="396" t="s">
        <v>515</v>
      </c>
      <c r="D89" s="396"/>
      <c r="E89" s="396"/>
      <c r="F89" s="420">
        <f>SUM(F86:F88)</f>
        <v>0</v>
      </c>
      <c r="G89" s="394"/>
      <c r="H89" s="403"/>
      <c r="I89" s="404"/>
      <c r="J89" s="405"/>
      <c r="K89" s="407"/>
      <c r="L89" s="196"/>
    </row>
    <row r="90" spans="1:12" ht="13.5" thickBot="1">
      <c r="A90" s="393"/>
      <c r="B90" s="394"/>
      <c r="C90" s="396" t="s">
        <v>516</v>
      </c>
      <c r="D90" s="396"/>
      <c r="E90" s="396"/>
      <c r="F90" s="421">
        <f>SUM(F89,F85)</f>
        <v>44987</v>
      </c>
      <c r="G90" s="394"/>
      <c r="H90" s="865" t="s">
        <v>517</v>
      </c>
      <c r="I90" s="866"/>
      <c r="J90" s="867"/>
      <c r="K90" s="420">
        <f>SUM(K85,K83)</f>
        <v>32800</v>
      </c>
      <c r="L90" s="196"/>
    </row>
    <row r="91" spans="1:12" ht="2.25" customHeight="1" hidden="1" thickBot="1">
      <c r="A91" s="393"/>
      <c r="B91" s="394"/>
      <c r="C91" s="395"/>
      <c r="D91" s="396"/>
      <c r="E91" s="396"/>
      <c r="F91" s="408"/>
      <c r="G91" s="394"/>
      <c r="H91" s="467"/>
      <c r="I91" s="404"/>
      <c r="J91" s="405"/>
      <c r="K91" s="406"/>
      <c r="L91" s="196"/>
    </row>
    <row r="92" spans="1:12" ht="13.5" hidden="1" thickBot="1">
      <c r="A92" s="393"/>
      <c r="B92" s="394"/>
      <c r="C92" s="865"/>
      <c r="D92" s="866"/>
      <c r="E92" s="867"/>
      <c r="F92" s="397"/>
      <c r="G92" s="414"/>
      <c r="H92" s="417"/>
      <c r="I92" s="444"/>
      <c r="J92" s="445"/>
      <c r="K92" s="468"/>
      <c r="L92" s="196"/>
    </row>
    <row r="93" spans="1:12" ht="13.5" hidden="1" thickBot="1">
      <c r="A93" s="393"/>
      <c r="B93" s="394"/>
      <c r="C93" s="398"/>
      <c r="D93" s="409"/>
      <c r="E93" s="410"/>
      <c r="F93" s="413"/>
      <c r="G93" s="414"/>
      <c r="H93" s="417"/>
      <c r="I93" s="444"/>
      <c r="J93" s="445"/>
      <c r="K93" s="413"/>
      <c r="L93" s="196"/>
    </row>
    <row r="94" spans="1:12" ht="13.5" hidden="1" thickBot="1">
      <c r="A94" s="393"/>
      <c r="B94" s="414"/>
      <c r="C94" s="415"/>
      <c r="D94" s="409"/>
      <c r="E94" s="410"/>
      <c r="F94" s="422"/>
      <c r="G94" s="414"/>
      <c r="H94" s="417"/>
      <c r="I94" s="444"/>
      <c r="J94" s="445"/>
      <c r="K94" s="468"/>
      <c r="L94" s="196"/>
    </row>
    <row r="95" spans="1:12" ht="13.5" hidden="1" thickBot="1">
      <c r="A95" s="393"/>
      <c r="B95" s="394"/>
      <c r="C95" s="865"/>
      <c r="D95" s="866"/>
      <c r="E95" s="867"/>
      <c r="F95" s="420"/>
      <c r="G95" s="394"/>
      <c r="H95" s="398"/>
      <c r="I95" s="399"/>
      <c r="J95" s="400"/>
      <c r="K95" s="401"/>
      <c r="L95" s="196"/>
    </row>
    <row r="96" spans="1:12" ht="13.5" hidden="1" thickBot="1">
      <c r="A96" s="393"/>
      <c r="B96" s="414"/>
      <c r="C96" s="909"/>
      <c r="D96" s="910"/>
      <c r="E96" s="911"/>
      <c r="F96" s="420"/>
      <c r="G96" s="394"/>
      <c r="H96" s="398"/>
      <c r="I96" s="399"/>
      <c r="J96" s="400"/>
      <c r="K96" s="401"/>
      <c r="L96" s="196"/>
    </row>
    <row r="97" spans="1:12" ht="13.5" hidden="1" thickBot="1">
      <c r="A97" s="393"/>
      <c r="B97" s="394"/>
      <c r="C97" s="415"/>
      <c r="D97" s="399"/>
      <c r="E97" s="400"/>
      <c r="F97" s="420"/>
      <c r="G97" s="394"/>
      <c r="H97" s="398"/>
      <c r="I97" s="399"/>
      <c r="J97" s="400"/>
      <c r="K97" s="401"/>
      <c r="L97" s="196"/>
    </row>
    <row r="98" spans="1:12" ht="13.5" hidden="1" thickBot="1">
      <c r="A98" s="393"/>
      <c r="B98" s="394"/>
      <c r="C98" s="396"/>
      <c r="D98" s="396"/>
      <c r="E98" s="396"/>
      <c r="F98" s="420"/>
      <c r="G98" s="394"/>
      <c r="H98" s="862"/>
      <c r="I98" s="863"/>
      <c r="J98" s="864"/>
      <c r="K98" s="413"/>
      <c r="L98" s="196"/>
    </row>
    <row r="99" spans="1:12" ht="6.75" customHeight="1" hidden="1" thickBot="1">
      <c r="A99" s="393"/>
      <c r="B99" s="394"/>
      <c r="C99" s="395"/>
      <c r="D99" s="396"/>
      <c r="E99" s="396"/>
      <c r="F99" s="406"/>
      <c r="G99" s="394"/>
      <c r="H99" s="398"/>
      <c r="I99" s="399"/>
      <c r="J99" s="400"/>
      <c r="K99" s="408"/>
      <c r="L99" s="196"/>
    </row>
    <row r="100" spans="1:12" ht="13.5" hidden="1" thickBot="1">
      <c r="A100" s="393"/>
      <c r="B100" s="394"/>
      <c r="C100" s="865"/>
      <c r="D100" s="866"/>
      <c r="E100" s="867"/>
      <c r="F100" s="397"/>
      <c r="G100" s="394"/>
      <c r="H100" s="398"/>
      <c r="I100" s="399"/>
      <c r="J100" s="400"/>
      <c r="K100" s="397"/>
      <c r="L100" s="196"/>
    </row>
    <row r="101" spans="1:12" ht="13.5" hidden="1" thickBot="1">
      <c r="A101" s="393"/>
      <c r="B101" s="394"/>
      <c r="C101" s="880"/>
      <c r="D101" s="881"/>
      <c r="E101" s="882"/>
      <c r="F101" s="402"/>
      <c r="G101" s="394"/>
      <c r="H101" s="398"/>
      <c r="I101" s="399"/>
      <c r="J101" s="400"/>
      <c r="K101" s="408"/>
      <c r="L101" s="196"/>
    </row>
    <row r="102" spans="1:12" ht="13.5" hidden="1" thickBot="1">
      <c r="A102" s="393"/>
      <c r="B102" s="394"/>
      <c r="C102" s="396"/>
      <c r="D102" s="396"/>
      <c r="E102" s="396"/>
      <c r="F102" s="402"/>
      <c r="G102" s="394"/>
      <c r="H102" s="398"/>
      <c r="I102" s="399"/>
      <c r="J102" s="400"/>
      <c r="K102" s="397"/>
      <c r="L102" s="196"/>
    </row>
    <row r="103" spans="1:12" ht="13.5" hidden="1" thickBot="1">
      <c r="A103" s="393"/>
      <c r="B103" s="394"/>
      <c r="C103" s="395"/>
      <c r="D103" s="396"/>
      <c r="E103" s="396"/>
      <c r="F103" s="408"/>
      <c r="G103" s="394"/>
      <c r="H103" s="398"/>
      <c r="I103" s="399"/>
      <c r="J103" s="400"/>
      <c r="K103" s="397"/>
      <c r="L103" s="196"/>
    </row>
    <row r="104" spans="1:12" ht="13.5" hidden="1" thickBot="1">
      <c r="A104" s="393"/>
      <c r="B104" s="394"/>
      <c r="C104" s="865"/>
      <c r="D104" s="866"/>
      <c r="E104" s="867"/>
      <c r="F104" s="401"/>
      <c r="G104" s="394"/>
      <c r="H104" s="398"/>
      <c r="I104" s="399"/>
      <c r="J104" s="400"/>
      <c r="K104" s="397"/>
      <c r="L104" s="196"/>
    </row>
    <row r="105" spans="1:12" ht="13.5" hidden="1" thickBot="1">
      <c r="A105" s="393"/>
      <c r="B105" s="394"/>
      <c r="C105" s="880"/>
      <c r="D105" s="881"/>
      <c r="E105" s="882"/>
      <c r="F105" s="402"/>
      <c r="G105" s="394"/>
      <c r="H105" s="398"/>
      <c r="I105" s="399"/>
      <c r="J105" s="400"/>
      <c r="K105" s="397"/>
      <c r="L105" s="196"/>
    </row>
    <row r="106" spans="1:12" ht="13.5" hidden="1" thickBot="1">
      <c r="A106" s="393"/>
      <c r="B106" s="394"/>
      <c r="C106" s="396"/>
      <c r="D106" s="396"/>
      <c r="E106" s="396"/>
      <c r="F106" s="402"/>
      <c r="G106" s="394"/>
      <c r="H106" s="398"/>
      <c r="I106" s="399"/>
      <c r="J106" s="400"/>
      <c r="K106" s="397"/>
      <c r="L106" s="196"/>
    </row>
    <row r="107" spans="1:12" ht="13.5" hidden="1" thickBot="1">
      <c r="A107" s="393"/>
      <c r="B107" s="394"/>
      <c r="C107" s="871"/>
      <c r="D107" s="872"/>
      <c r="E107" s="873"/>
      <c r="F107" s="408"/>
      <c r="G107" s="394"/>
      <c r="H107" s="871"/>
      <c r="I107" s="872"/>
      <c r="J107" s="873"/>
      <c r="K107" s="397"/>
      <c r="L107" s="196"/>
    </row>
    <row r="108" spans="1:12" ht="13.5" hidden="1" thickBot="1">
      <c r="A108" s="393"/>
      <c r="B108" s="394"/>
      <c r="C108" s="865"/>
      <c r="D108" s="866"/>
      <c r="E108" s="867"/>
      <c r="F108" s="397"/>
      <c r="G108" s="394"/>
      <c r="H108" s="470"/>
      <c r="I108" s="471"/>
      <c r="J108" s="472"/>
      <c r="K108" s="408"/>
      <c r="L108" s="196"/>
    </row>
    <row r="109" spans="1:12" ht="13.5" hidden="1" thickBot="1">
      <c r="A109" s="393"/>
      <c r="B109" s="394"/>
      <c r="C109" s="398"/>
      <c r="D109" s="399"/>
      <c r="E109" s="400"/>
      <c r="F109" s="412"/>
      <c r="G109" s="394"/>
      <c r="H109" s="398"/>
      <c r="I109" s="399"/>
      <c r="J109" s="400"/>
      <c r="K109" s="408"/>
      <c r="L109" s="196"/>
    </row>
    <row r="110" spans="1:12" ht="13.5" hidden="1" thickBot="1">
      <c r="A110" s="393"/>
      <c r="B110" s="394"/>
      <c r="C110" s="880"/>
      <c r="D110" s="881"/>
      <c r="E110" s="882"/>
      <c r="F110" s="402"/>
      <c r="G110" s="394"/>
      <c r="H110" s="865"/>
      <c r="I110" s="866"/>
      <c r="J110" s="867"/>
      <c r="K110" s="424"/>
      <c r="L110" s="196"/>
    </row>
    <row r="111" spans="1:12" ht="13.5" hidden="1" thickBot="1">
      <c r="A111" s="393"/>
      <c r="B111" s="394"/>
      <c r="C111" s="396"/>
      <c r="D111" s="396"/>
      <c r="E111" s="396"/>
      <c r="F111" s="402"/>
      <c r="G111" s="394"/>
      <c r="H111" s="865"/>
      <c r="I111" s="866"/>
      <c r="J111" s="867"/>
      <c r="K111" s="397"/>
      <c r="L111" s="196"/>
    </row>
    <row r="112" spans="1:12" ht="13.5" hidden="1" thickBot="1">
      <c r="A112" s="393"/>
      <c r="B112" s="394"/>
      <c r="C112" s="395"/>
      <c r="D112" s="396"/>
      <c r="E112" s="396"/>
      <c r="F112" s="408"/>
      <c r="G112" s="394"/>
      <c r="H112" s="395"/>
      <c r="I112" s="404"/>
      <c r="J112" s="405"/>
      <c r="K112" s="408"/>
      <c r="L112" s="196"/>
    </row>
    <row r="113" spans="1:12" ht="13.5" hidden="1" thickBot="1">
      <c r="A113" s="393"/>
      <c r="B113" s="394"/>
      <c r="C113" s="403"/>
      <c r="D113" s="404"/>
      <c r="E113" s="405"/>
      <c r="F113" s="473"/>
      <c r="G113" s="425"/>
      <c r="H113" s="877"/>
      <c r="I113" s="878"/>
      <c r="J113" s="879"/>
      <c r="K113" s="423"/>
      <c r="L113" s="196"/>
    </row>
    <row r="114" spans="1:12" ht="13.5" hidden="1" thickBot="1">
      <c r="A114" s="393"/>
      <c r="B114" s="425"/>
      <c r="C114" s="447"/>
      <c r="D114" s="404"/>
      <c r="E114" s="405"/>
      <c r="F114" s="474"/>
      <c r="G114" s="394"/>
      <c r="H114" s="403"/>
      <c r="I114" s="404"/>
      <c r="J114" s="405"/>
      <c r="K114" s="418"/>
      <c r="L114" s="196"/>
    </row>
    <row r="115" spans="1:12" ht="13.5" hidden="1" thickBot="1">
      <c r="A115" s="393"/>
      <c r="B115" s="394"/>
      <c r="C115" s="396"/>
      <c r="D115" s="396"/>
      <c r="E115" s="396"/>
      <c r="F115" s="421"/>
      <c r="G115" s="394"/>
      <c r="H115" s="475"/>
      <c r="I115" s="404"/>
      <c r="J115" s="405"/>
      <c r="K115" s="452"/>
      <c r="L115" s="196"/>
    </row>
    <row r="116" spans="1:12" ht="12.75">
      <c r="A116" s="393"/>
      <c r="B116" s="394"/>
      <c r="C116" s="880"/>
      <c r="D116" s="881"/>
      <c r="E116" s="882"/>
      <c r="F116" s="406"/>
      <c r="G116" s="394"/>
      <c r="H116" s="906" t="s">
        <v>565</v>
      </c>
      <c r="I116" s="907"/>
      <c r="J116" s="907"/>
      <c r="K116" s="908"/>
      <c r="L116" s="196"/>
    </row>
    <row r="117" spans="1:12" ht="12.75">
      <c r="A117" s="393"/>
      <c r="B117" s="394"/>
      <c r="C117" s="880"/>
      <c r="D117" s="881"/>
      <c r="E117" s="882"/>
      <c r="F117" s="397"/>
      <c r="G117" s="394" t="s">
        <v>536</v>
      </c>
      <c r="H117" s="865" t="s">
        <v>566</v>
      </c>
      <c r="I117" s="866"/>
      <c r="J117" s="867"/>
      <c r="K117" s="401">
        <v>60300</v>
      </c>
      <c r="L117" s="196"/>
    </row>
    <row r="118" spans="1:12" ht="12.75">
      <c r="A118" s="393"/>
      <c r="B118" s="394"/>
      <c r="C118" s="880"/>
      <c r="D118" s="881"/>
      <c r="E118" s="882"/>
      <c r="F118" s="397"/>
      <c r="G118" s="394" t="s">
        <v>540</v>
      </c>
      <c r="H118" s="396" t="s">
        <v>150</v>
      </c>
      <c r="I118" s="403"/>
      <c r="J118" s="405"/>
      <c r="K118" s="413">
        <v>180752</v>
      </c>
      <c r="L118" s="196"/>
    </row>
    <row r="119" spans="1:12" ht="12.75">
      <c r="A119" s="393"/>
      <c r="B119" s="394"/>
      <c r="C119" s="419"/>
      <c r="D119" s="409"/>
      <c r="E119" s="410"/>
      <c r="F119" s="397"/>
      <c r="G119" s="394" t="s">
        <v>559</v>
      </c>
      <c r="H119" s="403" t="s">
        <v>567</v>
      </c>
      <c r="I119" s="404"/>
      <c r="J119" s="405"/>
      <c r="K119" s="413">
        <v>2300</v>
      </c>
      <c r="L119" s="196"/>
    </row>
    <row r="120" spans="1:12" ht="13.5" thickBot="1">
      <c r="A120" s="393"/>
      <c r="B120" s="394"/>
      <c r="C120" s="880"/>
      <c r="D120" s="881"/>
      <c r="E120" s="882"/>
      <c r="F120" s="397"/>
      <c r="G120" s="394" t="s">
        <v>560</v>
      </c>
      <c r="H120" s="865" t="s">
        <v>568</v>
      </c>
      <c r="I120" s="866"/>
      <c r="J120" s="867"/>
      <c r="K120" s="451">
        <v>137109</v>
      </c>
      <c r="L120" s="196"/>
    </row>
    <row r="121" spans="1:12" ht="13.5" thickBot="1">
      <c r="A121" s="393"/>
      <c r="B121" s="394"/>
      <c r="C121" s="880"/>
      <c r="D121" s="881"/>
      <c r="E121" s="882"/>
      <c r="F121" s="397"/>
      <c r="G121" s="394"/>
      <c r="H121" s="865" t="s">
        <v>534</v>
      </c>
      <c r="I121" s="866"/>
      <c r="J121" s="867"/>
      <c r="K121" s="421">
        <f>SUM(K117:K120)</f>
        <v>380461</v>
      </c>
      <c r="L121" s="196"/>
    </row>
    <row r="122" spans="1:12" ht="12.75">
      <c r="A122" s="393"/>
      <c r="B122" s="394"/>
      <c r="C122" s="419"/>
      <c r="D122" s="409"/>
      <c r="E122" s="410"/>
      <c r="F122" s="397"/>
      <c r="G122" s="414" t="s">
        <v>556</v>
      </c>
      <c r="H122" s="417" t="s">
        <v>569</v>
      </c>
      <c r="I122" s="444"/>
      <c r="J122" s="445"/>
      <c r="K122" s="476"/>
      <c r="L122" s="196"/>
    </row>
    <row r="123" spans="1:12" ht="12.75">
      <c r="A123" s="393"/>
      <c r="B123" s="394"/>
      <c r="C123" s="419"/>
      <c r="D123" s="409"/>
      <c r="E123" s="410"/>
      <c r="F123" s="397"/>
      <c r="G123" s="414" t="s">
        <v>523</v>
      </c>
      <c r="H123" s="417" t="s">
        <v>570</v>
      </c>
      <c r="I123" s="444"/>
      <c r="J123" s="445"/>
      <c r="K123" s="413"/>
      <c r="L123" s="196"/>
    </row>
    <row r="124" spans="1:12" ht="13.5" thickBot="1">
      <c r="A124" s="393"/>
      <c r="B124" s="394"/>
      <c r="C124" s="419"/>
      <c r="D124" s="409"/>
      <c r="E124" s="410"/>
      <c r="F124" s="408"/>
      <c r="G124" s="425" t="s">
        <v>571</v>
      </c>
      <c r="H124" s="447" t="s">
        <v>572</v>
      </c>
      <c r="I124" s="477"/>
      <c r="J124" s="478"/>
      <c r="K124" s="429">
        <v>35441</v>
      </c>
      <c r="L124" s="196"/>
    </row>
    <row r="125" spans="1:12" ht="13.5" thickBot="1">
      <c r="A125" s="393"/>
      <c r="B125" s="394"/>
      <c r="C125" s="419"/>
      <c r="D125" s="409"/>
      <c r="E125" s="410"/>
      <c r="F125" s="408"/>
      <c r="G125" s="479"/>
      <c r="H125" s="439" t="s">
        <v>526</v>
      </c>
      <c r="I125" s="477"/>
      <c r="J125" s="478"/>
      <c r="K125" s="429">
        <f>SUM(K122:K124)</f>
        <v>35441</v>
      </c>
      <c r="L125" s="196"/>
    </row>
    <row r="126" spans="1:12" ht="13.5" thickBot="1">
      <c r="A126" s="393"/>
      <c r="B126" s="394"/>
      <c r="C126" s="880"/>
      <c r="D126" s="881"/>
      <c r="E126" s="882"/>
      <c r="F126" s="408"/>
      <c r="G126" s="388"/>
      <c r="H126" s="480" t="s">
        <v>517</v>
      </c>
      <c r="I126" s="480"/>
      <c r="J126" s="480"/>
      <c r="K126" s="429">
        <f>SUM(K125,K121)</f>
        <v>415902</v>
      </c>
      <c r="L126" s="196"/>
    </row>
    <row r="127" spans="1:12" ht="12.75" hidden="1">
      <c r="A127" s="393"/>
      <c r="B127" s="394"/>
      <c r="C127" s="464"/>
      <c r="D127" s="409"/>
      <c r="E127" s="410"/>
      <c r="F127" s="408"/>
      <c r="G127" s="388"/>
      <c r="H127" s="464"/>
      <c r="I127" s="481"/>
      <c r="J127" s="389"/>
      <c r="K127" s="408"/>
      <c r="L127" s="196"/>
    </row>
    <row r="128" spans="1:12" ht="13.5" hidden="1" thickBot="1">
      <c r="A128" s="393"/>
      <c r="B128" s="394"/>
      <c r="C128" s="419"/>
      <c r="D128" s="409"/>
      <c r="E128" s="410"/>
      <c r="F128" s="418"/>
      <c r="G128" s="388"/>
      <c r="H128" s="482"/>
      <c r="I128" s="481"/>
      <c r="J128" s="389"/>
      <c r="K128" s="418"/>
      <c r="L128" s="196"/>
    </row>
    <row r="129" spans="1:12" ht="11.25" customHeight="1" hidden="1" thickBot="1">
      <c r="A129" s="393"/>
      <c r="B129" s="394"/>
      <c r="C129" s="419"/>
      <c r="D129" s="409"/>
      <c r="E129" s="410"/>
      <c r="F129" s="402"/>
      <c r="G129" s="388"/>
      <c r="H129" s="482"/>
      <c r="I129" s="481"/>
      <c r="J129" s="389"/>
      <c r="K129" s="418"/>
      <c r="L129" s="196"/>
    </row>
    <row r="130" spans="1:12" ht="13.5" hidden="1" thickBot="1">
      <c r="A130" s="393"/>
      <c r="B130" s="394"/>
      <c r="C130" s="419"/>
      <c r="D130" s="409"/>
      <c r="E130" s="410"/>
      <c r="F130" s="402"/>
      <c r="G130" s="388"/>
      <c r="H130" s="482"/>
      <c r="I130" s="481"/>
      <c r="J130" s="389"/>
      <c r="K130" s="402"/>
      <c r="L130" s="196"/>
    </row>
    <row r="131" spans="1:12" ht="12.75" hidden="1">
      <c r="A131" s="393"/>
      <c r="B131" s="394"/>
      <c r="C131" s="464"/>
      <c r="D131" s="409"/>
      <c r="E131" s="410"/>
      <c r="F131" s="424"/>
      <c r="G131" s="388"/>
      <c r="H131" s="464"/>
      <c r="I131" s="481"/>
      <c r="J131" s="389"/>
      <c r="K131" s="424"/>
      <c r="L131" s="196"/>
    </row>
    <row r="132" spans="1:12" ht="13.5" hidden="1" thickBot="1">
      <c r="A132" s="393"/>
      <c r="B132" s="425"/>
      <c r="C132" s="877"/>
      <c r="D132" s="878"/>
      <c r="E132" s="879"/>
      <c r="F132" s="452"/>
      <c r="G132" s="394"/>
      <c r="H132" s="880"/>
      <c r="I132" s="881"/>
      <c r="J132" s="882"/>
      <c r="K132" s="483"/>
      <c r="L132" s="196"/>
    </row>
    <row r="133" spans="1:12" ht="13.5" hidden="1" thickBot="1">
      <c r="A133" s="393"/>
      <c r="B133" s="425"/>
      <c r="C133" s="439"/>
      <c r="D133" s="437"/>
      <c r="E133" s="438"/>
      <c r="F133" s="452"/>
      <c r="G133" s="394"/>
      <c r="H133" s="419"/>
      <c r="I133" s="409"/>
      <c r="J133" s="410"/>
      <c r="K133" s="484"/>
      <c r="L133" s="196"/>
    </row>
    <row r="134" spans="1:12" ht="13.5" hidden="1" thickBot="1">
      <c r="A134" s="393"/>
      <c r="B134" s="425"/>
      <c r="C134" s="439"/>
      <c r="D134" s="437"/>
      <c r="E134" s="438"/>
      <c r="F134" s="452"/>
      <c r="G134" s="388"/>
      <c r="H134" s="482"/>
      <c r="I134" s="481"/>
      <c r="J134" s="389"/>
      <c r="K134" s="484"/>
      <c r="L134" s="196"/>
    </row>
    <row r="135" spans="1:12" ht="12.75" hidden="1">
      <c r="A135" s="393"/>
      <c r="B135" s="394"/>
      <c r="C135" s="395"/>
      <c r="D135" s="396"/>
      <c r="E135" s="396"/>
      <c r="F135" s="408"/>
      <c r="G135" s="388"/>
      <c r="H135" s="891"/>
      <c r="I135" s="892"/>
      <c r="J135" s="893"/>
      <c r="K135" s="485"/>
      <c r="L135" s="196"/>
    </row>
    <row r="136" spans="1:12" ht="13.5" hidden="1" thickBot="1">
      <c r="A136" s="393"/>
      <c r="B136" s="394"/>
      <c r="C136" s="865"/>
      <c r="D136" s="866"/>
      <c r="E136" s="867"/>
      <c r="F136" s="468"/>
      <c r="G136" s="394"/>
      <c r="H136" s="880"/>
      <c r="I136" s="881"/>
      <c r="J136" s="882"/>
      <c r="K136" s="484"/>
      <c r="L136" s="196"/>
    </row>
    <row r="137" spans="1:12" ht="13.5" hidden="1" thickBot="1">
      <c r="A137" s="393"/>
      <c r="B137" s="394"/>
      <c r="C137" s="880"/>
      <c r="D137" s="881"/>
      <c r="E137" s="882"/>
      <c r="F137" s="420"/>
      <c r="G137" s="394"/>
      <c r="H137" s="419"/>
      <c r="I137" s="409"/>
      <c r="J137" s="410"/>
      <c r="K137" s="484"/>
      <c r="L137" s="196"/>
    </row>
    <row r="138" spans="1:12" ht="13.5" hidden="1" thickBot="1">
      <c r="A138" s="393"/>
      <c r="B138" s="394"/>
      <c r="C138" s="398"/>
      <c r="D138" s="404"/>
      <c r="E138" s="405"/>
      <c r="F138" s="420"/>
      <c r="G138" s="388"/>
      <c r="H138" s="482"/>
      <c r="I138" s="481"/>
      <c r="J138" s="389"/>
      <c r="K138" s="484"/>
      <c r="L138" s="196"/>
    </row>
    <row r="139" spans="1:12" ht="12.75" hidden="1">
      <c r="A139" s="393"/>
      <c r="B139" s="394"/>
      <c r="C139" s="396"/>
      <c r="D139" s="409"/>
      <c r="E139" s="410"/>
      <c r="F139" s="486"/>
      <c r="G139" s="388"/>
      <c r="H139" s="482"/>
      <c r="I139" s="481"/>
      <c r="J139" s="389"/>
      <c r="K139" s="424"/>
      <c r="L139" s="196"/>
    </row>
    <row r="140" spans="1:12" ht="12.75" hidden="1">
      <c r="A140" s="393"/>
      <c r="B140" s="394"/>
      <c r="C140" s="396"/>
      <c r="D140" s="396"/>
      <c r="E140" s="396"/>
      <c r="F140" s="486"/>
      <c r="G140" s="388"/>
      <c r="H140" s="482"/>
      <c r="I140" s="481"/>
      <c r="J140" s="389"/>
      <c r="K140" s="424"/>
      <c r="L140" s="196"/>
    </row>
    <row r="141" spans="1:12" ht="12.75" hidden="1">
      <c r="A141" s="393"/>
      <c r="B141" s="394"/>
      <c r="C141" s="487"/>
      <c r="D141" s="404"/>
      <c r="E141" s="405"/>
      <c r="F141" s="406"/>
      <c r="G141" s="394"/>
      <c r="H141" s="487"/>
      <c r="I141" s="409"/>
      <c r="J141" s="410"/>
      <c r="K141" s="408"/>
      <c r="L141" s="196"/>
    </row>
    <row r="142" spans="1:12" ht="13.5" hidden="1" thickBot="1">
      <c r="A142" s="393"/>
      <c r="B142" s="414"/>
      <c r="C142" s="417"/>
      <c r="D142" s="444"/>
      <c r="E142" s="445"/>
      <c r="F142" s="412"/>
      <c r="G142" s="394"/>
      <c r="H142" s="880"/>
      <c r="I142" s="881"/>
      <c r="J142" s="882"/>
      <c r="K142" s="418"/>
      <c r="L142" s="196"/>
    </row>
    <row r="143" spans="1:12" ht="13.5" hidden="1" thickBot="1">
      <c r="A143" s="393"/>
      <c r="B143" s="414"/>
      <c r="C143" s="900"/>
      <c r="D143" s="901"/>
      <c r="E143" s="902"/>
      <c r="F143" s="413"/>
      <c r="G143" s="394"/>
      <c r="H143" s="419"/>
      <c r="I143" s="409"/>
      <c r="J143" s="410"/>
      <c r="K143" s="418"/>
      <c r="L143" s="196"/>
    </row>
    <row r="144" spans="1:12" ht="13.5" hidden="1" thickBot="1">
      <c r="A144" s="393"/>
      <c r="B144" s="394"/>
      <c r="C144" s="403"/>
      <c r="D144" s="404"/>
      <c r="E144" s="405"/>
      <c r="F144" s="413"/>
      <c r="G144" s="388"/>
      <c r="H144" s="482"/>
      <c r="I144" s="481"/>
      <c r="J144" s="389"/>
      <c r="K144" s="418"/>
      <c r="L144" s="196"/>
    </row>
    <row r="145" spans="1:12" ht="13.5" hidden="1">
      <c r="A145" s="393"/>
      <c r="B145" s="414"/>
      <c r="C145" s="491"/>
      <c r="D145" s="444"/>
      <c r="E145" s="445"/>
      <c r="F145" s="413"/>
      <c r="G145" s="388"/>
      <c r="H145" s="492"/>
      <c r="I145" s="481"/>
      <c r="J145" s="389"/>
      <c r="K145" s="406"/>
      <c r="L145" s="196"/>
    </row>
    <row r="146" spans="1:12" ht="13.5" hidden="1" thickBot="1">
      <c r="A146" s="393"/>
      <c r="B146" s="414"/>
      <c r="C146" s="440"/>
      <c r="D146" s="444"/>
      <c r="E146" s="445"/>
      <c r="F146" s="422"/>
      <c r="G146" s="425"/>
      <c r="H146" s="903"/>
      <c r="I146" s="904"/>
      <c r="J146" s="905"/>
      <c r="K146" s="429"/>
      <c r="L146" s="196"/>
    </row>
    <row r="147" spans="1:12" ht="13.5" hidden="1" thickBot="1">
      <c r="A147" s="393"/>
      <c r="B147" s="414"/>
      <c r="C147" s="488"/>
      <c r="D147" s="444"/>
      <c r="E147" s="445"/>
      <c r="F147" s="422"/>
      <c r="G147" s="425"/>
      <c r="H147" s="458"/>
      <c r="I147" s="459"/>
      <c r="J147" s="460"/>
      <c r="K147" s="429"/>
      <c r="L147" s="196"/>
    </row>
    <row r="148" spans="1:12" ht="13.5" hidden="1" thickBot="1">
      <c r="A148" s="393"/>
      <c r="B148" s="414"/>
      <c r="C148" s="488"/>
      <c r="D148" s="444"/>
      <c r="E148" s="445"/>
      <c r="F148" s="422"/>
      <c r="G148" s="479"/>
      <c r="H148" s="493"/>
      <c r="I148" s="477"/>
      <c r="J148" s="478"/>
      <c r="K148" s="429"/>
      <c r="L148" s="196"/>
    </row>
    <row r="149" spans="1:12" ht="12.75">
      <c r="A149" s="494" t="s">
        <v>528</v>
      </c>
      <c r="B149" s="394"/>
      <c r="C149" s="495" t="s">
        <v>704</v>
      </c>
      <c r="D149" s="396"/>
      <c r="E149" s="396"/>
      <c r="F149" s="408"/>
      <c r="G149" s="394"/>
      <c r="H149" s="495" t="s">
        <v>704</v>
      </c>
      <c r="I149" s="396"/>
      <c r="J149" s="396"/>
      <c r="K149" s="408"/>
      <c r="L149" s="196"/>
    </row>
    <row r="150" spans="1:15" ht="12.75">
      <c r="A150" s="393"/>
      <c r="B150" s="394" t="s">
        <v>508</v>
      </c>
      <c r="C150" s="865" t="s">
        <v>234</v>
      </c>
      <c r="D150" s="866"/>
      <c r="E150" s="867"/>
      <c r="F150" s="397">
        <v>6382</v>
      </c>
      <c r="G150" s="394" t="s">
        <v>531</v>
      </c>
      <c r="H150" s="865" t="s">
        <v>713</v>
      </c>
      <c r="I150" s="866"/>
      <c r="J150" s="867"/>
      <c r="K150" s="397">
        <v>30978</v>
      </c>
      <c r="L150" s="495"/>
      <c r="M150" s="719"/>
      <c r="N150" s="719"/>
      <c r="O150" s="109"/>
    </row>
    <row r="151" spans="1:12" ht="12.75">
      <c r="A151" s="393"/>
      <c r="B151" s="394" t="s">
        <v>510</v>
      </c>
      <c r="C151" s="396" t="s">
        <v>527</v>
      </c>
      <c r="D151" s="396"/>
      <c r="E151" s="396"/>
      <c r="F151" s="397">
        <v>1723</v>
      </c>
      <c r="G151" s="394"/>
      <c r="H151" s="403" t="s">
        <v>714</v>
      </c>
      <c r="I151" s="399"/>
      <c r="J151" s="400"/>
      <c r="K151" s="397">
        <v>30978</v>
      </c>
      <c r="L151" s="196"/>
    </row>
    <row r="152" spans="1:12" ht="13.5" thickBot="1">
      <c r="A152" s="393"/>
      <c r="B152" s="394" t="s">
        <v>509</v>
      </c>
      <c r="C152" s="865" t="s">
        <v>238</v>
      </c>
      <c r="D152" s="866"/>
      <c r="E152" s="867"/>
      <c r="F152" s="397">
        <v>23895</v>
      </c>
      <c r="G152" s="394"/>
      <c r="H152" s="398"/>
      <c r="I152" s="399"/>
      <c r="J152" s="400"/>
      <c r="K152" s="408"/>
      <c r="L152" s="196"/>
    </row>
    <row r="153" spans="1:12" ht="13.5" thickBot="1">
      <c r="A153" s="393"/>
      <c r="B153" s="394"/>
      <c r="C153" s="880" t="s">
        <v>575</v>
      </c>
      <c r="D153" s="881"/>
      <c r="E153" s="882"/>
      <c r="F153" s="402">
        <f>SUM(F150:F152)</f>
        <v>32000</v>
      </c>
      <c r="G153" s="394"/>
      <c r="H153" s="403"/>
      <c r="I153" s="404"/>
      <c r="J153" s="405"/>
      <c r="K153" s="424"/>
      <c r="L153" s="196"/>
    </row>
    <row r="154" spans="1:12" ht="13.5" thickBot="1">
      <c r="A154" s="393"/>
      <c r="B154" s="394"/>
      <c r="C154" s="396" t="s">
        <v>516</v>
      </c>
      <c r="D154" s="396"/>
      <c r="E154" s="396"/>
      <c r="F154" s="402">
        <f>SUM(F153)</f>
        <v>32000</v>
      </c>
      <c r="G154" s="394"/>
      <c r="H154" s="865"/>
      <c r="I154" s="866"/>
      <c r="J154" s="867"/>
      <c r="K154" s="397"/>
      <c r="L154" s="196"/>
    </row>
    <row r="155" spans="1:12" ht="0.75" customHeight="1">
      <c r="A155" s="393"/>
      <c r="B155" s="394"/>
      <c r="C155" s="487"/>
      <c r="D155" s="404"/>
      <c r="E155" s="405"/>
      <c r="F155" s="406"/>
      <c r="G155" s="394"/>
      <c r="H155" s="398"/>
      <c r="I155" s="399"/>
      <c r="J155" s="400"/>
      <c r="K155" s="408"/>
      <c r="L155" s="196"/>
    </row>
    <row r="156" spans="1:12" ht="13.5" hidden="1" thickBot="1">
      <c r="A156" s="393"/>
      <c r="B156" s="414"/>
      <c r="C156" s="440"/>
      <c r="D156" s="409"/>
      <c r="E156" s="405"/>
      <c r="F156" s="416"/>
      <c r="G156" s="394"/>
      <c r="H156" s="398"/>
      <c r="I156" s="399"/>
      <c r="J156" s="400"/>
      <c r="K156" s="424"/>
      <c r="L156" s="196"/>
    </row>
    <row r="157" spans="1:12" ht="13.5" hidden="1" thickBot="1">
      <c r="A157" s="393"/>
      <c r="B157" s="394"/>
      <c r="C157" s="396"/>
      <c r="D157" s="409"/>
      <c r="E157" s="405"/>
      <c r="F157" s="422"/>
      <c r="G157" s="394"/>
      <c r="H157" s="398"/>
      <c r="I157" s="399"/>
      <c r="J157" s="400"/>
      <c r="K157" s="397"/>
      <c r="L157" s="196"/>
    </row>
    <row r="158" spans="1:12" ht="13.5" hidden="1" thickBot="1">
      <c r="A158" s="393"/>
      <c r="B158" s="394"/>
      <c r="C158" s="396"/>
      <c r="D158" s="396"/>
      <c r="E158" s="405"/>
      <c r="F158" s="422"/>
      <c r="G158" s="394"/>
      <c r="H158" s="398"/>
      <c r="I158" s="399"/>
      <c r="J158" s="400"/>
      <c r="K158" s="397"/>
      <c r="L158" s="196"/>
    </row>
    <row r="159" spans="1:12" ht="12.75">
      <c r="A159" s="494" t="s">
        <v>535</v>
      </c>
      <c r="B159" s="394"/>
      <c r="C159" s="897" t="s">
        <v>705</v>
      </c>
      <c r="D159" s="898"/>
      <c r="E159" s="899"/>
      <c r="F159" s="408"/>
      <c r="G159" s="394"/>
      <c r="H159" s="897" t="s">
        <v>705</v>
      </c>
      <c r="I159" s="898"/>
      <c r="J159" s="899"/>
      <c r="K159" s="408"/>
      <c r="L159" s="718">
        <v>2</v>
      </c>
    </row>
    <row r="160" spans="1:12" ht="13.5" thickBot="1">
      <c r="A160" s="393"/>
      <c r="B160" s="394" t="s">
        <v>508</v>
      </c>
      <c r="C160" s="865" t="s">
        <v>234</v>
      </c>
      <c r="D160" s="866"/>
      <c r="E160" s="867"/>
      <c r="F160" s="423">
        <v>4258</v>
      </c>
      <c r="G160" s="394" t="s">
        <v>560</v>
      </c>
      <c r="H160" s="865" t="s">
        <v>532</v>
      </c>
      <c r="I160" s="866"/>
      <c r="J160" s="867"/>
      <c r="K160" s="418">
        <v>6000</v>
      </c>
      <c r="L160" s="196"/>
    </row>
    <row r="161" spans="1:12" ht="13.5" thickBot="1">
      <c r="A161" s="393"/>
      <c r="B161" s="394" t="s">
        <v>510</v>
      </c>
      <c r="C161" s="396" t="s">
        <v>527</v>
      </c>
      <c r="D161" s="396"/>
      <c r="E161" s="396"/>
      <c r="F161" s="423">
        <v>1147</v>
      </c>
      <c r="G161" s="394"/>
      <c r="H161" s="396" t="s">
        <v>534</v>
      </c>
      <c r="I161" s="399"/>
      <c r="J161" s="400"/>
      <c r="K161" s="402">
        <v>6000</v>
      </c>
      <c r="L161" s="196"/>
    </row>
    <row r="162" spans="1:12" ht="13.5" thickBot="1">
      <c r="A162" s="393"/>
      <c r="B162" s="394" t="s">
        <v>509</v>
      </c>
      <c r="C162" s="865" t="s">
        <v>238</v>
      </c>
      <c r="D162" s="866"/>
      <c r="E162" s="867"/>
      <c r="F162" s="397">
        <v>2000</v>
      </c>
      <c r="G162" s="394"/>
      <c r="H162" s="398"/>
      <c r="I162" s="399"/>
      <c r="J162" s="400"/>
      <c r="K162" s="408"/>
      <c r="L162" s="196"/>
    </row>
    <row r="163" spans="1:12" ht="13.5" thickBot="1">
      <c r="A163" s="393"/>
      <c r="B163" s="394"/>
      <c r="C163" s="880" t="s">
        <v>512</v>
      </c>
      <c r="D163" s="881"/>
      <c r="E163" s="882"/>
      <c r="F163" s="421">
        <f>SUM(F160:F162)</f>
        <v>7405</v>
      </c>
      <c r="G163" s="394"/>
      <c r="H163" s="403"/>
      <c r="I163" s="404"/>
      <c r="J163" s="405"/>
      <c r="K163" s="407"/>
      <c r="L163" s="196"/>
    </row>
    <row r="164" spans="1:12" ht="13.5" thickBot="1">
      <c r="A164" s="393"/>
      <c r="B164" s="394"/>
      <c r="C164" s="396" t="s">
        <v>516</v>
      </c>
      <c r="D164" s="396"/>
      <c r="E164" s="396"/>
      <c r="F164" s="421">
        <f>SUM(F163)</f>
        <v>7405</v>
      </c>
      <c r="G164" s="394" t="s">
        <v>560</v>
      </c>
      <c r="H164" s="865" t="s">
        <v>517</v>
      </c>
      <c r="I164" s="866"/>
      <c r="J164" s="867"/>
      <c r="K164" s="402">
        <v>6000</v>
      </c>
      <c r="L164" s="196"/>
    </row>
    <row r="165" spans="1:12" ht="10.5" customHeight="1" hidden="1">
      <c r="A165" s="494"/>
      <c r="B165" s="394"/>
      <c r="C165" s="395"/>
      <c r="D165" s="396"/>
      <c r="E165" s="396"/>
      <c r="F165" s="408"/>
      <c r="G165" s="394"/>
      <c r="H165" s="395"/>
      <c r="I165" s="396"/>
      <c r="J165" s="396"/>
      <c r="K165" s="408"/>
      <c r="L165" s="196"/>
    </row>
    <row r="166" spans="1:12" ht="12.75" hidden="1">
      <c r="A166" s="393"/>
      <c r="B166" s="394"/>
      <c r="C166" s="865"/>
      <c r="D166" s="866"/>
      <c r="E166" s="867"/>
      <c r="F166" s="401"/>
      <c r="G166" s="394"/>
      <c r="H166" s="865"/>
      <c r="I166" s="866"/>
      <c r="J166" s="867"/>
      <c r="K166" s="408"/>
      <c r="L166" s="196"/>
    </row>
    <row r="167" spans="1:12" ht="13.5" hidden="1" thickBot="1">
      <c r="A167" s="393"/>
      <c r="B167" s="394"/>
      <c r="C167" s="880"/>
      <c r="D167" s="881"/>
      <c r="E167" s="882"/>
      <c r="F167" s="402"/>
      <c r="G167" s="394"/>
      <c r="H167" s="396"/>
      <c r="I167" s="399"/>
      <c r="J167" s="400"/>
      <c r="K167" s="407"/>
      <c r="L167" s="196"/>
    </row>
    <row r="168" spans="1:12" ht="13.5" hidden="1" thickBot="1">
      <c r="A168" s="393"/>
      <c r="B168" s="394"/>
      <c r="C168" s="396"/>
      <c r="D168" s="396"/>
      <c r="E168" s="396"/>
      <c r="F168" s="402"/>
      <c r="G168" s="394"/>
      <c r="H168" s="865"/>
      <c r="I168" s="866"/>
      <c r="J168" s="867"/>
      <c r="K168" s="402"/>
      <c r="L168" s="196"/>
    </row>
    <row r="169" spans="1:12" ht="12.75" hidden="1">
      <c r="A169" s="494"/>
      <c r="B169" s="394"/>
      <c r="C169" s="395"/>
      <c r="D169" s="396"/>
      <c r="E169" s="396"/>
      <c r="F169" s="408"/>
      <c r="G169" s="394"/>
      <c r="H169" s="880"/>
      <c r="I169" s="881"/>
      <c r="J169" s="882"/>
      <c r="K169" s="406"/>
      <c r="L169" s="196"/>
    </row>
    <row r="170" spans="1:12" ht="12.75" hidden="1">
      <c r="A170" s="393"/>
      <c r="B170" s="394"/>
      <c r="C170" s="865"/>
      <c r="D170" s="866"/>
      <c r="E170" s="867"/>
      <c r="F170" s="401"/>
      <c r="G170" s="394"/>
      <c r="H170" s="880"/>
      <c r="I170" s="881"/>
      <c r="J170" s="882"/>
      <c r="K170" s="397"/>
      <c r="L170" s="196"/>
    </row>
    <row r="171" spans="1:12" ht="13.5" hidden="1" thickBot="1">
      <c r="A171" s="393"/>
      <c r="B171" s="394"/>
      <c r="C171" s="880"/>
      <c r="D171" s="881"/>
      <c r="E171" s="882"/>
      <c r="F171" s="402"/>
      <c r="G171" s="394"/>
      <c r="H171" s="880"/>
      <c r="I171" s="881"/>
      <c r="J171" s="882"/>
      <c r="K171" s="397"/>
      <c r="L171" s="196"/>
    </row>
    <row r="172" spans="1:12" ht="13.5" hidden="1" thickBot="1">
      <c r="A172" s="393"/>
      <c r="B172" s="394"/>
      <c r="C172" s="396"/>
      <c r="D172" s="396"/>
      <c r="E172" s="396"/>
      <c r="F172" s="402"/>
      <c r="G172" s="394"/>
      <c r="H172" s="880"/>
      <c r="I172" s="881"/>
      <c r="J172" s="882"/>
      <c r="K172" s="397"/>
      <c r="L172" s="196"/>
    </row>
    <row r="173" spans="1:12" ht="12.75" hidden="1">
      <c r="A173" s="494"/>
      <c r="B173" s="394"/>
      <c r="C173" s="894"/>
      <c r="D173" s="895"/>
      <c r="E173" s="896"/>
      <c r="F173" s="406"/>
      <c r="G173" s="394"/>
      <c r="H173" s="891"/>
      <c r="I173" s="892"/>
      <c r="J173" s="893"/>
      <c r="K173" s="408"/>
      <c r="L173" s="196"/>
    </row>
    <row r="174" spans="1:12" ht="12.75" hidden="1">
      <c r="A174" s="393"/>
      <c r="B174" s="394"/>
      <c r="C174" s="880"/>
      <c r="D174" s="881"/>
      <c r="E174" s="882"/>
      <c r="F174" s="397"/>
      <c r="G174" s="394"/>
      <c r="H174" s="865"/>
      <c r="I174" s="866"/>
      <c r="J174" s="867"/>
      <c r="K174" s="401"/>
      <c r="L174" s="196"/>
    </row>
    <row r="175" spans="1:12" ht="13.5" hidden="1" thickBot="1">
      <c r="A175" s="393"/>
      <c r="B175" s="394"/>
      <c r="C175" s="880"/>
      <c r="D175" s="881"/>
      <c r="E175" s="882"/>
      <c r="F175" s="408"/>
      <c r="G175" s="394"/>
      <c r="H175" s="396"/>
      <c r="I175" s="396"/>
      <c r="J175" s="396"/>
      <c r="K175" s="402"/>
      <c r="L175" s="196"/>
    </row>
    <row r="176" spans="1:12" ht="13.5" hidden="1" thickBot="1">
      <c r="A176" s="393"/>
      <c r="B176" s="394"/>
      <c r="C176" s="880"/>
      <c r="D176" s="881"/>
      <c r="E176" s="882"/>
      <c r="F176" s="408"/>
      <c r="G176" s="394"/>
      <c r="H176" s="396"/>
      <c r="I176" s="396"/>
      <c r="J176" s="396"/>
      <c r="K176" s="402"/>
      <c r="L176" s="196"/>
    </row>
    <row r="177" spans="1:12" ht="12.75" hidden="1">
      <c r="A177" s="393"/>
      <c r="B177" s="394"/>
      <c r="C177" s="464"/>
      <c r="D177" s="409"/>
      <c r="E177" s="410"/>
      <c r="F177" s="408"/>
      <c r="G177" s="394"/>
      <c r="H177" s="403"/>
      <c r="I177" s="404"/>
      <c r="J177" s="405"/>
      <c r="K177" s="424"/>
      <c r="L177" s="196"/>
    </row>
    <row r="178" spans="1:12" ht="13.5" hidden="1" thickBot="1">
      <c r="A178" s="393"/>
      <c r="B178" s="394"/>
      <c r="C178" s="398"/>
      <c r="D178" s="404"/>
      <c r="E178" s="410"/>
      <c r="F178" s="418"/>
      <c r="G178" s="394"/>
      <c r="H178" s="403"/>
      <c r="I178" s="404"/>
      <c r="J178" s="405"/>
      <c r="K178" s="424"/>
      <c r="L178" s="196"/>
    </row>
    <row r="179" spans="1:12" ht="13.5" hidden="1" thickBot="1">
      <c r="A179" s="393"/>
      <c r="B179" s="394"/>
      <c r="C179" s="396"/>
      <c r="D179" s="404"/>
      <c r="E179" s="410"/>
      <c r="F179" s="418"/>
      <c r="G179" s="394"/>
      <c r="H179" s="403"/>
      <c r="I179" s="404"/>
      <c r="J179" s="405"/>
      <c r="K179" s="424"/>
      <c r="L179" s="196"/>
    </row>
    <row r="180" spans="1:12" ht="13.5" hidden="1" thickBot="1">
      <c r="A180" s="393"/>
      <c r="B180" s="394"/>
      <c r="C180" s="396"/>
      <c r="D180" s="404"/>
      <c r="E180" s="410"/>
      <c r="F180" s="418"/>
      <c r="G180" s="394"/>
      <c r="H180" s="403"/>
      <c r="I180" s="404"/>
      <c r="J180" s="405"/>
      <c r="K180" s="424"/>
      <c r="L180" s="196"/>
    </row>
    <row r="181" spans="1:12" ht="12.75" hidden="1">
      <c r="A181" s="494"/>
      <c r="B181" s="394"/>
      <c r="C181" s="891"/>
      <c r="D181" s="892"/>
      <c r="E181" s="893"/>
      <c r="F181" s="408"/>
      <c r="G181" s="394"/>
      <c r="H181" s="403"/>
      <c r="I181" s="404"/>
      <c r="J181" s="405"/>
      <c r="K181" s="408"/>
      <c r="L181" s="196"/>
    </row>
    <row r="182" spans="1:12" ht="13.5" hidden="1" thickBot="1">
      <c r="A182" s="393"/>
      <c r="B182" s="394"/>
      <c r="C182" s="865"/>
      <c r="D182" s="866"/>
      <c r="E182" s="867"/>
      <c r="F182" s="484"/>
      <c r="G182" s="394"/>
      <c r="H182" s="403"/>
      <c r="I182" s="404"/>
      <c r="J182" s="405"/>
      <c r="K182" s="408"/>
      <c r="L182" s="196"/>
    </row>
    <row r="183" spans="1:12" ht="13.5" hidden="1" thickBot="1">
      <c r="A183" s="393"/>
      <c r="B183" s="394"/>
      <c r="C183" s="880"/>
      <c r="D183" s="881"/>
      <c r="E183" s="882"/>
      <c r="F183" s="418"/>
      <c r="G183" s="394"/>
      <c r="H183" s="403"/>
      <c r="I183" s="404"/>
      <c r="J183" s="405"/>
      <c r="K183" s="408"/>
      <c r="L183" s="196"/>
    </row>
    <row r="184" spans="1:12" ht="13.5" hidden="1" thickBot="1">
      <c r="A184" s="393"/>
      <c r="B184" s="394"/>
      <c r="C184" s="396"/>
      <c r="D184" s="396"/>
      <c r="E184" s="396"/>
      <c r="F184" s="418"/>
      <c r="G184" s="394"/>
      <c r="H184" s="403"/>
      <c r="I184" s="404"/>
      <c r="J184" s="405"/>
      <c r="K184" s="424"/>
      <c r="L184" s="196"/>
    </row>
    <row r="185" spans="1:12" ht="12.75">
      <c r="A185" s="494" t="s">
        <v>536</v>
      </c>
      <c r="B185" s="394"/>
      <c r="C185" s="497" t="s">
        <v>706</v>
      </c>
      <c r="D185" s="404"/>
      <c r="E185" s="405"/>
      <c r="F185" s="408"/>
      <c r="G185" s="394"/>
      <c r="H185" s="419"/>
      <c r="I185" s="409"/>
      <c r="J185" s="410"/>
      <c r="K185" s="397"/>
      <c r="L185" s="196"/>
    </row>
    <row r="186" spans="1:12" ht="12.75">
      <c r="A186" s="393"/>
      <c r="B186" s="394" t="s">
        <v>510</v>
      </c>
      <c r="C186" s="403" t="s">
        <v>527</v>
      </c>
      <c r="D186" s="404"/>
      <c r="E186" s="405"/>
      <c r="F186" s="397">
        <v>2160</v>
      </c>
      <c r="G186" s="394"/>
      <c r="H186" s="419"/>
      <c r="I186" s="409"/>
      <c r="J186" s="410"/>
      <c r="K186" s="397"/>
      <c r="L186" s="196"/>
    </row>
    <row r="187" spans="1:12" ht="13.5" thickBot="1">
      <c r="A187" s="393"/>
      <c r="B187" s="394" t="s">
        <v>540</v>
      </c>
      <c r="C187" s="403" t="s">
        <v>576</v>
      </c>
      <c r="D187" s="404"/>
      <c r="E187" s="405"/>
      <c r="F187" s="407">
        <v>64802</v>
      </c>
      <c r="G187" s="394"/>
      <c r="H187" s="419"/>
      <c r="I187" s="409"/>
      <c r="J187" s="410"/>
      <c r="K187" s="397"/>
      <c r="L187" s="196"/>
    </row>
    <row r="188" spans="1:12" ht="13.5" thickBot="1">
      <c r="A188" s="393"/>
      <c r="B188" s="394"/>
      <c r="C188" s="403" t="s">
        <v>512</v>
      </c>
      <c r="D188" s="404"/>
      <c r="E188" s="405"/>
      <c r="F188" s="402">
        <f>SUM(F186:F187)</f>
        <v>66962</v>
      </c>
      <c r="G188" s="394"/>
      <c r="H188" s="419"/>
      <c r="I188" s="409"/>
      <c r="J188" s="410"/>
      <c r="K188" s="397"/>
      <c r="L188" s="196"/>
    </row>
    <row r="189" spans="1:12" ht="13.5" thickBot="1">
      <c r="A189" s="393"/>
      <c r="B189" s="394"/>
      <c r="C189" s="403" t="s">
        <v>516</v>
      </c>
      <c r="D189" s="404"/>
      <c r="E189" s="405"/>
      <c r="F189" s="402">
        <f>SUM(F188)</f>
        <v>66962</v>
      </c>
      <c r="G189" s="394"/>
      <c r="H189" s="419"/>
      <c r="I189" s="409"/>
      <c r="J189" s="410"/>
      <c r="K189" s="397"/>
      <c r="L189" s="196"/>
    </row>
    <row r="190" spans="1:12" ht="12.75">
      <c r="A190" s="494" t="s">
        <v>540</v>
      </c>
      <c r="B190" s="394"/>
      <c r="C190" s="395" t="s">
        <v>707</v>
      </c>
      <c r="D190" s="396"/>
      <c r="E190" s="396"/>
      <c r="F190" s="408"/>
      <c r="G190" s="394"/>
      <c r="H190" s="395" t="s">
        <v>577</v>
      </c>
      <c r="I190" s="404"/>
      <c r="J190" s="405"/>
      <c r="K190" s="397"/>
      <c r="L190" s="196"/>
    </row>
    <row r="191" spans="1:12" ht="13.5" thickBot="1">
      <c r="A191" s="393"/>
      <c r="B191" s="394" t="s">
        <v>540</v>
      </c>
      <c r="C191" s="396" t="s">
        <v>576</v>
      </c>
      <c r="D191" s="396"/>
      <c r="E191" s="396"/>
      <c r="F191" s="468">
        <v>3000</v>
      </c>
      <c r="G191" s="394" t="s">
        <v>531</v>
      </c>
      <c r="H191" s="865" t="s">
        <v>532</v>
      </c>
      <c r="I191" s="866"/>
      <c r="J191" s="867"/>
      <c r="K191" s="418"/>
      <c r="L191" s="196"/>
    </row>
    <row r="192" spans="1:12" ht="13.5" thickBot="1">
      <c r="A192" s="393"/>
      <c r="B192" s="394"/>
      <c r="C192" s="880" t="s">
        <v>512</v>
      </c>
      <c r="D192" s="881"/>
      <c r="E192" s="882"/>
      <c r="F192" s="420">
        <f>SUM(F191)</f>
        <v>3000</v>
      </c>
      <c r="G192" s="394"/>
      <c r="H192" s="396" t="s">
        <v>534</v>
      </c>
      <c r="I192" s="399"/>
      <c r="J192" s="400"/>
      <c r="K192" s="418">
        <f>SUM(K191)</f>
        <v>0</v>
      </c>
      <c r="L192" s="196"/>
    </row>
    <row r="193" spans="1:12" ht="13.5" thickBot="1">
      <c r="A193" s="393"/>
      <c r="B193" s="394"/>
      <c r="C193" s="396" t="s">
        <v>516</v>
      </c>
      <c r="D193" s="396"/>
      <c r="E193" s="396"/>
      <c r="F193" s="420">
        <f>SUM(F192)</f>
        <v>3000</v>
      </c>
      <c r="G193" s="394"/>
      <c r="H193" s="865" t="s">
        <v>517</v>
      </c>
      <c r="I193" s="866"/>
      <c r="J193" s="867"/>
      <c r="K193" s="418">
        <f>SUM(K192)</f>
        <v>0</v>
      </c>
      <c r="L193" s="196"/>
    </row>
    <row r="194" spans="1:12" ht="0.75" customHeight="1" thickBot="1">
      <c r="A194" s="494"/>
      <c r="B194" s="394"/>
      <c r="C194" s="395"/>
      <c r="D194" s="396"/>
      <c r="E194" s="396"/>
      <c r="F194" s="408"/>
      <c r="G194" s="394"/>
      <c r="H194" s="880"/>
      <c r="I194" s="881"/>
      <c r="J194" s="882"/>
      <c r="K194" s="408"/>
      <c r="L194" s="196"/>
    </row>
    <row r="195" spans="1:12" ht="13.5" hidden="1" thickBot="1">
      <c r="A195" s="393"/>
      <c r="B195" s="394"/>
      <c r="C195" s="396"/>
      <c r="D195" s="396"/>
      <c r="E195" s="396"/>
      <c r="F195" s="401"/>
      <c r="G195" s="394"/>
      <c r="H195" s="880"/>
      <c r="I195" s="881"/>
      <c r="J195" s="882"/>
      <c r="K195" s="397"/>
      <c r="L195" s="196"/>
    </row>
    <row r="196" spans="1:12" ht="13.5" hidden="1" thickBot="1">
      <c r="A196" s="393"/>
      <c r="B196" s="394"/>
      <c r="C196" s="880"/>
      <c r="D196" s="881"/>
      <c r="E196" s="882"/>
      <c r="F196" s="402"/>
      <c r="G196" s="394"/>
      <c r="H196" s="880"/>
      <c r="I196" s="881"/>
      <c r="J196" s="882"/>
      <c r="K196" s="397"/>
      <c r="L196" s="196"/>
    </row>
    <row r="197" spans="1:12" ht="13.5" hidden="1" thickBot="1">
      <c r="A197" s="393"/>
      <c r="B197" s="394"/>
      <c r="C197" s="396"/>
      <c r="D197" s="396"/>
      <c r="E197" s="396"/>
      <c r="F197" s="402"/>
      <c r="G197" s="394"/>
      <c r="H197" s="880"/>
      <c r="I197" s="881"/>
      <c r="J197" s="882"/>
      <c r="K197" s="397"/>
      <c r="L197" s="196"/>
    </row>
    <row r="198" spans="1:12" ht="12.75">
      <c r="A198" s="494" t="s">
        <v>559</v>
      </c>
      <c r="B198" s="394"/>
      <c r="C198" s="487" t="s">
        <v>708</v>
      </c>
      <c r="D198" s="404"/>
      <c r="E198" s="405"/>
      <c r="F198" s="406"/>
      <c r="G198" s="414"/>
      <c r="H198" s="487" t="s">
        <v>578</v>
      </c>
      <c r="I198" s="489"/>
      <c r="J198" s="490"/>
      <c r="K198" s="448"/>
      <c r="L198" s="196"/>
    </row>
    <row r="199" spans="1:12" ht="12.75">
      <c r="A199" s="393"/>
      <c r="B199" s="394" t="s">
        <v>540</v>
      </c>
      <c r="C199" s="403" t="s">
        <v>576</v>
      </c>
      <c r="D199" s="404"/>
      <c r="E199" s="405"/>
      <c r="F199" s="423">
        <v>17398</v>
      </c>
      <c r="G199" s="425" t="s">
        <v>531</v>
      </c>
      <c r="H199" s="877" t="s">
        <v>532</v>
      </c>
      <c r="I199" s="878"/>
      <c r="J199" s="879"/>
      <c r="K199" s="423"/>
      <c r="L199" s="196"/>
    </row>
    <row r="200" spans="1:12" ht="13.5" thickBot="1">
      <c r="A200" s="393"/>
      <c r="B200" s="394" t="s">
        <v>560</v>
      </c>
      <c r="C200" s="396" t="s">
        <v>579</v>
      </c>
      <c r="D200" s="404"/>
      <c r="E200" s="405"/>
      <c r="F200" s="422"/>
      <c r="G200" s="394" t="s">
        <v>561</v>
      </c>
      <c r="H200" s="865" t="s">
        <v>580</v>
      </c>
      <c r="I200" s="866"/>
      <c r="J200" s="867"/>
      <c r="K200" s="422">
        <v>0</v>
      </c>
      <c r="L200" s="196"/>
    </row>
    <row r="201" spans="1:12" ht="13.5" thickBot="1">
      <c r="A201" s="393"/>
      <c r="B201" s="394"/>
      <c r="C201" s="403" t="s">
        <v>512</v>
      </c>
      <c r="D201" s="404"/>
      <c r="E201" s="405"/>
      <c r="F201" s="429">
        <v>17398</v>
      </c>
      <c r="G201" s="414"/>
      <c r="H201" s="396" t="s">
        <v>534</v>
      </c>
      <c r="I201" s="399"/>
      <c r="J201" s="400"/>
      <c r="K201" s="452">
        <f>SUM(K199:K200)</f>
        <v>0</v>
      </c>
      <c r="L201" s="196"/>
    </row>
    <row r="202" spans="1:12" ht="13.5" thickBot="1">
      <c r="A202" s="393"/>
      <c r="B202" s="394"/>
      <c r="C202" s="403" t="s">
        <v>516</v>
      </c>
      <c r="D202" s="404"/>
      <c r="E202" s="405"/>
      <c r="F202" s="429">
        <f>SUM(F201)</f>
        <v>17398</v>
      </c>
      <c r="G202" s="394"/>
      <c r="H202" s="398" t="s">
        <v>517</v>
      </c>
      <c r="I202" s="399"/>
      <c r="J202" s="400"/>
      <c r="K202" s="452">
        <f>SUM(K201)</f>
        <v>0</v>
      </c>
      <c r="L202" s="196"/>
    </row>
    <row r="203" spans="1:12" ht="12.75">
      <c r="A203" s="494" t="s">
        <v>560</v>
      </c>
      <c r="B203" s="394"/>
      <c r="C203" s="487" t="s">
        <v>709</v>
      </c>
      <c r="D203" s="404"/>
      <c r="E203" s="405"/>
      <c r="F203" s="406"/>
      <c r="G203" s="394"/>
      <c r="H203" s="419"/>
      <c r="I203" s="409"/>
      <c r="J203" s="410"/>
      <c r="K203" s="408"/>
      <c r="L203" s="196"/>
    </row>
    <row r="204" spans="1:12" ht="13.5" thickBot="1">
      <c r="A204" s="393"/>
      <c r="B204" s="394" t="s">
        <v>540</v>
      </c>
      <c r="C204" s="403" t="s">
        <v>576</v>
      </c>
      <c r="D204" s="404"/>
      <c r="E204" s="405"/>
      <c r="F204" s="422">
        <v>2199</v>
      </c>
      <c r="G204" s="394"/>
      <c r="H204" s="419"/>
      <c r="I204" s="409"/>
      <c r="J204" s="410"/>
      <c r="K204" s="408"/>
      <c r="L204" s="196"/>
    </row>
    <row r="205" spans="1:12" ht="13.5" thickBot="1">
      <c r="A205" s="393"/>
      <c r="B205" s="394"/>
      <c r="C205" s="403" t="s">
        <v>512</v>
      </c>
      <c r="D205" s="404"/>
      <c r="E205" s="405"/>
      <c r="F205" s="422">
        <f>SUM(F204)</f>
        <v>2199</v>
      </c>
      <c r="G205" s="394"/>
      <c r="H205" s="419"/>
      <c r="I205" s="409"/>
      <c r="J205" s="410"/>
      <c r="K205" s="408"/>
      <c r="L205" s="196"/>
    </row>
    <row r="206" spans="1:12" ht="14.25" customHeight="1" thickBot="1">
      <c r="A206" s="393"/>
      <c r="B206" s="394"/>
      <c r="C206" s="403" t="s">
        <v>516</v>
      </c>
      <c r="D206" s="404"/>
      <c r="E206" s="405"/>
      <c r="F206" s="422">
        <f>SUM(F205)</f>
        <v>2199</v>
      </c>
      <c r="G206" s="394"/>
      <c r="H206" s="419"/>
      <c r="I206" s="409"/>
      <c r="J206" s="410"/>
      <c r="K206" s="408"/>
      <c r="L206" s="196"/>
    </row>
    <row r="207" spans="1:12" ht="1.5" customHeight="1" thickBot="1">
      <c r="A207" s="494"/>
      <c r="B207" s="394"/>
      <c r="C207" s="395"/>
      <c r="D207" s="396"/>
      <c r="E207" s="396"/>
      <c r="F207" s="408"/>
      <c r="G207" s="394"/>
      <c r="H207" s="395"/>
      <c r="I207" s="396"/>
      <c r="J207" s="396"/>
      <c r="K207" s="408"/>
      <c r="L207" s="196"/>
    </row>
    <row r="208" spans="1:12" ht="13.5" hidden="1" thickBot="1">
      <c r="A208" s="393"/>
      <c r="B208" s="394"/>
      <c r="C208" s="865"/>
      <c r="D208" s="866"/>
      <c r="E208" s="867"/>
      <c r="F208" s="397"/>
      <c r="G208" s="414"/>
      <c r="H208" s="417"/>
      <c r="I208" s="449"/>
      <c r="J208" s="450"/>
      <c r="K208" s="422"/>
      <c r="L208" s="196"/>
    </row>
    <row r="209" spans="1:12" ht="13.5" hidden="1" thickBot="1">
      <c r="A209" s="393"/>
      <c r="B209" s="394"/>
      <c r="C209" s="398"/>
      <c r="D209" s="399"/>
      <c r="E209" s="400"/>
      <c r="F209" s="397"/>
      <c r="G209" s="414"/>
      <c r="H209" s="417"/>
      <c r="I209" s="449"/>
      <c r="J209" s="450"/>
      <c r="K209" s="420"/>
      <c r="L209" s="196"/>
    </row>
    <row r="210" spans="1:12" ht="13.5" hidden="1" thickBot="1">
      <c r="A210" s="393"/>
      <c r="B210" s="394"/>
      <c r="C210" s="396"/>
      <c r="D210" s="396"/>
      <c r="E210" s="396"/>
      <c r="F210" s="397"/>
      <c r="G210" s="394"/>
      <c r="H210" s="403"/>
      <c r="I210" s="449"/>
      <c r="J210" s="450"/>
      <c r="K210" s="476"/>
      <c r="L210" s="196"/>
    </row>
    <row r="211" spans="1:12" ht="13.5" hidden="1" thickBot="1">
      <c r="A211" s="393"/>
      <c r="B211" s="394"/>
      <c r="C211" s="880"/>
      <c r="D211" s="881"/>
      <c r="E211" s="882"/>
      <c r="F211" s="402"/>
      <c r="G211" s="414"/>
      <c r="H211" s="417"/>
      <c r="I211" s="449"/>
      <c r="J211" s="450"/>
      <c r="K211" s="429"/>
      <c r="L211" s="196"/>
    </row>
    <row r="212" spans="1:12" ht="13.5" hidden="1" thickBot="1">
      <c r="A212" s="393"/>
      <c r="B212" s="394"/>
      <c r="C212" s="398"/>
      <c r="D212" s="409"/>
      <c r="E212" s="410"/>
      <c r="F212" s="406"/>
      <c r="G212" s="414"/>
      <c r="H212" s="396"/>
      <c r="I212" s="449"/>
      <c r="J212" s="450"/>
      <c r="K212" s="429"/>
      <c r="L212" s="196"/>
    </row>
    <row r="213" spans="1:12" ht="13.5" hidden="1" thickBot="1">
      <c r="A213" s="393"/>
      <c r="B213" s="394"/>
      <c r="C213" s="396"/>
      <c r="D213" s="409"/>
      <c r="E213" s="410"/>
      <c r="F213" s="411"/>
      <c r="G213" s="394"/>
      <c r="H213" s="396"/>
      <c r="I213" s="449"/>
      <c r="J213" s="450"/>
      <c r="K213" s="422"/>
      <c r="L213" s="196"/>
    </row>
    <row r="214" spans="1:12" ht="13.5" hidden="1" thickBot="1">
      <c r="A214" s="393"/>
      <c r="B214" s="394"/>
      <c r="C214" s="398"/>
      <c r="D214" s="399"/>
      <c r="E214" s="400"/>
      <c r="F214" s="418"/>
      <c r="G214" s="394"/>
      <c r="H214" s="403"/>
      <c r="I214" s="449"/>
      <c r="J214" s="450"/>
      <c r="K214" s="476"/>
      <c r="L214" s="196"/>
    </row>
    <row r="215" spans="1:12" ht="13.5" hidden="1" thickBot="1">
      <c r="A215" s="393"/>
      <c r="B215" s="394"/>
      <c r="C215" s="880"/>
      <c r="D215" s="881"/>
      <c r="E215" s="882"/>
      <c r="F215" s="451"/>
      <c r="G215" s="394"/>
      <c r="H215" s="398"/>
      <c r="I215" s="399"/>
      <c r="J215" s="400"/>
      <c r="K215" s="407"/>
      <c r="L215" s="196"/>
    </row>
    <row r="216" spans="1:12" ht="13.5" hidden="1" thickBot="1">
      <c r="A216" s="393"/>
      <c r="B216" s="394"/>
      <c r="C216" s="396"/>
      <c r="D216" s="396"/>
      <c r="E216" s="396"/>
      <c r="F216" s="421"/>
      <c r="G216" s="394"/>
      <c r="H216" s="396"/>
      <c r="I216" s="399"/>
      <c r="J216" s="400"/>
      <c r="K216" s="421"/>
      <c r="L216" s="196"/>
    </row>
    <row r="217" spans="1:12" ht="13.5" hidden="1" thickBot="1">
      <c r="A217" s="494"/>
      <c r="B217" s="394"/>
      <c r="C217" s="395"/>
      <c r="D217" s="396"/>
      <c r="E217" s="396"/>
      <c r="F217" s="397"/>
      <c r="G217" s="394"/>
      <c r="H217" s="403"/>
      <c r="I217" s="404"/>
      <c r="J217" s="405"/>
      <c r="K217" s="406"/>
      <c r="L217" s="196"/>
    </row>
    <row r="218" spans="1:12" ht="13.5" hidden="1" thickBot="1">
      <c r="A218" s="393"/>
      <c r="B218" s="394"/>
      <c r="C218" s="396"/>
      <c r="D218" s="396"/>
      <c r="E218" s="396"/>
      <c r="F218" s="498"/>
      <c r="G218" s="394"/>
      <c r="H218" s="880"/>
      <c r="I218" s="881"/>
      <c r="J218" s="882"/>
      <c r="K218" s="397"/>
      <c r="L218" s="196"/>
    </row>
    <row r="219" spans="1:12" ht="13.5" hidden="1" thickBot="1">
      <c r="A219" s="393"/>
      <c r="B219" s="394"/>
      <c r="C219" s="880"/>
      <c r="D219" s="881"/>
      <c r="E219" s="882"/>
      <c r="F219" s="402"/>
      <c r="G219" s="394"/>
      <c r="H219" s="880"/>
      <c r="I219" s="881"/>
      <c r="J219" s="882"/>
      <c r="K219" s="397"/>
      <c r="L219" s="196"/>
    </row>
    <row r="220" spans="1:12" ht="6.75" customHeight="1" hidden="1" thickBot="1">
      <c r="A220" s="393"/>
      <c r="B220" s="394"/>
      <c r="C220" s="396"/>
      <c r="D220" s="396"/>
      <c r="E220" s="396"/>
      <c r="F220" s="402"/>
      <c r="G220" s="394"/>
      <c r="H220" s="880"/>
      <c r="I220" s="881"/>
      <c r="J220" s="882"/>
      <c r="K220" s="397"/>
      <c r="L220" s="196"/>
    </row>
    <row r="221" spans="1:12" ht="13.5" hidden="1" thickBot="1">
      <c r="A221" s="494"/>
      <c r="B221" s="394"/>
      <c r="C221" s="871"/>
      <c r="D221" s="872"/>
      <c r="E221" s="873"/>
      <c r="F221" s="408"/>
      <c r="G221" s="394"/>
      <c r="H221" s="871"/>
      <c r="I221" s="872"/>
      <c r="J221" s="873"/>
      <c r="K221" s="408"/>
      <c r="L221" s="196"/>
    </row>
    <row r="222" spans="1:12" ht="13.5" hidden="1" thickBot="1">
      <c r="A222" s="393"/>
      <c r="B222" s="394"/>
      <c r="C222" s="865"/>
      <c r="D222" s="866"/>
      <c r="E222" s="867"/>
      <c r="F222" s="397"/>
      <c r="G222" s="394"/>
      <c r="H222" s="880"/>
      <c r="I222" s="881"/>
      <c r="J222" s="882"/>
      <c r="K222" s="397"/>
      <c r="L222" s="196"/>
    </row>
    <row r="223" spans="1:12" ht="13.5" hidden="1" thickBot="1">
      <c r="A223" s="393"/>
      <c r="B223" s="394"/>
      <c r="C223" s="396"/>
      <c r="D223" s="399"/>
      <c r="E223" s="400"/>
      <c r="F223" s="424"/>
      <c r="G223" s="394"/>
      <c r="H223" s="419"/>
      <c r="I223" s="409"/>
      <c r="J223" s="410"/>
      <c r="K223" s="408"/>
      <c r="L223" s="196"/>
    </row>
    <row r="224" spans="1:12" ht="13.5" hidden="1" thickBot="1">
      <c r="A224" s="393"/>
      <c r="B224" s="394"/>
      <c r="C224" s="880"/>
      <c r="D224" s="881"/>
      <c r="E224" s="882"/>
      <c r="F224" s="402"/>
      <c r="G224" s="394"/>
      <c r="H224" s="880"/>
      <c r="I224" s="881"/>
      <c r="J224" s="882"/>
      <c r="K224" s="408"/>
      <c r="L224" s="196"/>
    </row>
    <row r="225" spans="1:12" ht="13.5" hidden="1" thickBot="1">
      <c r="A225" s="393"/>
      <c r="B225" s="394"/>
      <c r="C225" s="396"/>
      <c r="D225" s="396"/>
      <c r="E225" s="396"/>
      <c r="F225" s="420"/>
      <c r="G225" s="394"/>
      <c r="H225" s="880"/>
      <c r="I225" s="881"/>
      <c r="J225" s="882"/>
      <c r="K225" s="408"/>
      <c r="L225" s="196"/>
    </row>
    <row r="226" spans="1:12" ht="13.5" hidden="1" thickBot="1">
      <c r="A226" s="494"/>
      <c r="B226" s="394"/>
      <c r="C226" s="487"/>
      <c r="D226" s="404"/>
      <c r="E226" s="405"/>
      <c r="F226" s="406"/>
      <c r="G226" s="394"/>
      <c r="H226" s="487"/>
      <c r="I226" s="409"/>
      <c r="J226" s="410"/>
      <c r="K226" s="408"/>
      <c r="L226" s="196"/>
    </row>
    <row r="227" spans="1:12" ht="13.5" hidden="1" thickBot="1">
      <c r="A227" s="393"/>
      <c r="B227" s="394"/>
      <c r="C227" s="398"/>
      <c r="D227" s="409"/>
      <c r="E227" s="410"/>
      <c r="F227" s="484"/>
      <c r="G227" s="394"/>
      <c r="H227" s="403"/>
      <c r="I227" s="409"/>
      <c r="J227" s="410"/>
      <c r="K227" s="401"/>
      <c r="L227" s="196"/>
    </row>
    <row r="228" spans="1:12" ht="13.5" hidden="1" thickBot="1">
      <c r="A228" s="393"/>
      <c r="B228" s="394"/>
      <c r="C228" s="880"/>
      <c r="D228" s="881"/>
      <c r="E228" s="882"/>
      <c r="F228" s="407"/>
      <c r="G228" s="394"/>
      <c r="H228" s="403"/>
      <c r="I228" s="409"/>
      <c r="J228" s="410"/>
      <c r="K228" s="397"/>
      <c r="L228" s="196"/>
    </row>
    <row r="229" spans="1:12" ht="13.5" hidden="1" thickBot="1">
      <c r="A229" s="393"/>
      <c r="B229" s="394"/>
      <c r="C229" s="403"/>
      <c r="D229" s="404"/>
      <c r="E229" s="405"/>
      <c r="F229" s="407"/>
      <c r="G229" s="394"/>
      <c r="H229" s="403"/>
      <c r="I229" s="409"/>
      <c r="J229" s="410"/>
      <c r="K229" s="397"/>
      <c r="L229" s="196"/>
    </row>
    <row r="230" spans="1:12" ht="13.5" hidden="1" thickBot="1">
      <c r="A230" s="494"/>
      <c r="B230" s="394"/>
      <c r="C230" s="395"/>
      <c r="D230" s="396"/>
      <c r="E230" s="396"/>
      <c r="F230" s="408"/>
      <c r="G230" s="394"/>
      <c r="H230" s="891"/>
      <c r="I230" s="892"/>
      <c r="J230" s="893"/>
      <c r="K230" s="408"/>
      <c r="L230" s="196"/>
    </row>
    <row r="231" spans="1:12" ht="13.5" hidden="1" thickBot="1">
      <c r="A231" s="393"/>
      <c r="B231" s="394"/>
      <c r="C231" s="865"/>
      <c r="D231" s="866"/>
      <c r="E231" s="867"/>
      <c r="F231" s="397"/>
      <c r="G231" s="394"/>
      <c r="H231" s="880"/>
      <c r="I231" s="881"/>
      <c r="J231" s="882"/>
      <c r="K231" s="408"/>
      <c r="L231" s="196"/>
    </row>
    <row r="232" spans="1:12" ht="13.5" hidden="1" thickBot="1">
      <c r="A232" s="393"/>
      <c r="B232" s="394"/>
      <c r="C232" s="396"/>
      <c r="D232" s="396"/>
      <c r="E232" s="396"/>
      <c r="F232" s="468"/>
      <c r="G232" s="394"/>
      <c r="H232" s="880"/>
      <c r="I232" s="881"/>
      <c r="J232" s="882"/>
      <c r="K232" s="408"/>
      <c r="L232" s="196"/>
    </row>
    <row r="233" spans="1:12" ht="13.5" hidden="1" thickBot="1">
      <c r="A233" s="393"/>
      <c r="B233" s="394"/>
      <c r="C233" s="880"/>
      <c r="D233" s="881"/>
      <c r="E233" s="882"/>
      <c r="F233" s="420"/>
      <c r="G233" s="394"/>
      <c r="H233" s="880"/>
      <c r="I233" s="881"/>
      <c r="J233" s="882"/>
      <c r="K233" s="408"/>
      <c r="L233" s="196"/>
    </row>
    <row r="234" spans="1:12" ht="13.5" hidden="1" thickBot="1">
      <c r="A234" s="393"/>
      <c r="B234" s="394"/>
      <c r="C234" s="396"/>
      <c r="D234" s="396"/>
      <c r="E234" s="396"/>
      <c r="F234" s="420"/>
      <c r="G234" s="394"/>
      <c r="H234" s="880"/>
      <c r="I234" s="881"/>
      <c r="J234" s="882"/>
      <c r="K234" s="413"/>
      <c r="L234" s="196"/>
    </row>
    <row r="235" spans="1:12" ht="13.5" hidden="1" thickBot="1">
      <c r="A235" s="494"/>
      <c r="B235" s="394"/>
      <c r="C235" s="395"/>
      <c r="D235" s="396"/>
      <c r="E235" s="396"/>
      <c r="F235" s="408"/>
      <c r="G235" s="394"/>
      <c r="H235" s="880"/>
      <c r="I235" s="881"/>
      <c r="J235" s="882"/>
      <c r="K235" s="408"/>
      <c r="L235" s="196"/>
    </row>
    <row r="236" spans="1:12" ht="13.5" hidden="1" thickBot="1">
      <c r="A236" s="393"/>
      <c r="B236" s="394"/>
      <c r="C236" s="865"/>
      <c r="D236" s="866"/>
      <c r="E236" s="867"/>
      <c r="F236" s="397"/>
      <c r="G236" s="394"/>
      <c r="H236" s="880"/>
      <c r="I236" s="881"/>
      <c r="J236" s="882"/>
      <c r="K236" s="397"/>
      <c r="L236" s="196"/>
    </row>
    <row r="237" spans="1:12" ht="13.5" hidden="1" thickBot="1">
      <c r="A237" s="393"/>
      <c r="B237" s="394"/>
      <c r="C237" s="396"/>
      <c r="D237" s="396"/>
      <c r="E237" s="396"/>
      <c r="F237" s="397"/>
      <c r="G237" s="394"/>
      <c r="H237" s="880"/>
      <c r="I237" s="881"/>
      <c r="J237" s="882"/>
      <c r="K237" s="397"/>
      <c r="L237" s="196"/>
    </row>
    <row r="238" spans="1:12" ht="13.5" hidden="1" thickBot="1">
      <c r="A238" s="393"/>
      <c r="B238" s="394"/>
      <c r="C238" s="880"/>
      <c r="D238" s="881"/>
      <c r="E238" s="882"/>
      <c r="F238" s="402"/>
      <c r="G238" s="394"/>
      <c r="H238" s="880"/>
      <c r="I238" s="881"/>
      <c r="J238" s="882"/>
      <c r="K238" s="397"/>
      <c r="L238" s="196"/>
    </row>
    <row r="239" spans="1:12" ht="13.5" hidden="1" thickBot="1">
      <c r="A239" s="393"/>
      <c r="B239" s="394"/>
      <c r="C239" s="396"/>
      <c r="D239" s="396"/>
      <c r="E239" s="396"/>
      <c r="F239" s="402"/>
      <c r="G239" s="394"/>
      <c r="H239" s="880"/>
      <c r="I239" s="881"/>
      <c r="J239" s="882"/>
      <c r="K239" s="397"/>
      <c r="L239" s="196"/>
    </row>
    <row r="240" spans="1:12" ht="13.5" hidden="1" thickBot="1">
      <c r="A240" s="499"/>
      <c r="B240" s="500"/>
      <c r="C240" s="501"/>
      <c r="D240" s="502"/>
      <c r="E240" s="503"/>
      <c r="F240" s="504"/>
      <c r="G240" s="394"/>
      <c r="H240" s="409"/>
      <c r="I240" s="409"/>
      <c r="J240" s="410"/>
      <c r="K240" s="397"/>
      <c r="L240" s="196"/>
    </row>
    <row r="241" spans="1:12" ht="13.5" hidden="1" thickBot="1">
      <c r="A241" s="499"/>
      <c r="B241" s="500"/>
      <c r="C241" s="505"/>
      <c r="D241" s="502"/>
      <c r="E241" s="503"/>
      <c r="F241" s="506"/>
      <c r="G241" s="394"/>
      <c r="H241" s="409"/>
      <c r="I241" s="409"/>
      <c r="J241" s="410"/>
      <c r="K241" s="397"/>
      <c r="L241" s="196"/>
    </row>
    <row r="242" spans="1:12" ht="13.5" hidden="1" thickBot="1">
      <c r="A242" s="499"/>
      <c r="B242" s="500"/>
      <c r="C242" s="505"/>
      <c r="D242" s="502"/>
      <c r="E242" s="503"/>
      <c r="F242" s="507"/>
      <c r="G242" s="394"/>
      <c r="H242" s="409"/>
      <c r="I242" s="409"/>
      <c r="J242" s="410"/>
      <c r="K242" s="397"/>
      <c r="L242" s="196"/>
    </row>
    <row r="243" spans="1:12" ht="13.5" hidden="1" thickBot="1">
      <c r="A243" s="499"/>
      <c r="B243" s="500"/>
      <c r="C243" s="505"/>
      <c r="D243" s="502"/>
      <c r="E243" s="503"/>
      <c r="F243" s="508"/>
      <c r="G243" s="394"/>
      <c r="H243" s="409"/>
      <c r="I243" s="409"/>
      <c r="J243" s="410"/>
      <c r="K243" s="397"/>
      <c r="L243" s="196"/>
    </row>
    <row r="244" spans="1:12" ht="13.5" thickBot="1">
      <c r="A244" s="499"/>
      <c r="B244" s="500"/>
      <c r="C244" s="505"/>
      <c r="D244" s="502"/>
      <c r="E244" s="503"/>
      <c r="F244" s="508"/>
      <c r="G244" s="394"/>
      <c r="H244" s="409"/>
      <c r="I244" s="409"/>
      <c r="J244" s="410"/>
      <c r="K244" s="397"/>
      <c r="L244" s="196"/>
    </row>
    <row r="245" spans="1:12" ht="12.75">
      <c r="A245" s="861" t="s">
        <v>710</v>
      </c>
      <c r="B245" s="861"/>
      <c r="C245" s="861"/>
      <c r="D245" s="861"/>
      <c r="E245" s="861"/>
      <c r="F245" s="510"/>
      <c r="G245" s="509" t="s">
        <v>710</v>
      </c>
      <c r="H245" s="404"/>
      <c r="I245" s="404"/>
      <c r="J245" s="405"/>
      <c r="K245" s="509"/>
      <c r="L245" s="718">
        <v>71</v>
      </c>
    </row>
    <row r="246" spans="1:12" ht="12.75">
      <c r="A246" s="393"/>
      <c r="B246" s="394" t="s">
        <v>508</v>
      </c>
      <c r="C246" s="865" t="s">
        <v>234</v>
      </c>
      <c r="D246" s="866"/>
      <c r="E246" s="867"/>
      <c r="F246" s="423">
        <f>F236++F160+F150+F79+F70+F45+F37+F31+F19+F64</f>
        <v>150141</v>
      </c>
      <c r="G246" s="394" t="s">
        <v>508</v>
      </c>
      <c r="H246" s="865" t="s">
        <v>537</v>
      </c>
      <c r="I246" s="866"/>
      <c r="J246" s="867"/>
      <c r="K246" s="397">
        <f>SUM(K45,K37)</f>
        <v>7000</v>
      </c>
      <c r="L246" s="196"/>
    </row>
    <row r="247" spans="1:12" ht="12.75">
      <c r="A247" s="393"/>
      <c r="B247" s="394" t="s">
        <v>510</v>
      </c>
      <c r="C247" s="396" t="s">
        <v>527</v>
      </c>
      <c r="D247" s="396"/>
      <c r="E247" s="396"/>
      <c r="F247" s="423">
        <f>SUM(F237,F186,F161,F151,F80,F71,F47,F38,F32,F20,F65)</f>
        <v>41857</v>
      </c>
      <c r="G247" s="394" t="s">
        <v>510</v>
      </c>
      <c r="H247" s="396" t="s">
        <v>511</v>
      </c>
      <c r="I247" s="403"/>
      <c r="J247" s="405"/>
      <c r="K247" s="468">
        <v>3387</v>
      </c>
      <c r="L247" s="196"/>
    </row>
    <row r="248" spans="1:12" ht="12.75">
      <c r="A248" s="393"/>
      <c r="B248" s="394" t="s">
        <v>509</v>
      </c>
      <c r="C248" s="865" t="s">
        <v>238</v>
      </c>
      <c r="D248" s="866"/>
      <c r="E248" s="867"/>
      <c r="F248" s="423">
        <v>144711</v>
      </c>
      <c r="G248" s="394" t="s">
        <v>509</v>
      </c>
      <c r="H248" s="865" t="s">
        <v>542</v>
      </c>
      <c r="I248" s="866"/>
      <c r="J248" s="867"/>
      <c r="K248" s="413">
        <f>SUM(K47)</f>
        <v>19000</v>
      </c>
      <c r="L248" s="196"/>
    </row>
    <row r="249" spans="1:12" ht="13.5" thickBot="1">
      <c r="A249" s="393"/>
      <c r="B249" s="394" t="s">
        <v>528</v>
      </c>
      <c r="C249" s="398" t="s">
        <v>530</v>
      </c>
      <c r="D249" s="399"/>
      <c r="E249" s="400"/>
      <c r="F249" s="423">
        <f>SUM(F209,F82,F73,F50,F22)</f>
        <v>14000</v>
      </c>
      <c r="G249" s="394" t="s">
        <v>528</v>
      </c>
      <c r="H249" s="398" t="s">
        <v>529</v>
      </c>
      <c r="I249" s="399"/>
      <c r="J249" s="400"/>
      <c r="K249" s="413">
        <f>SUM(K208,K80,K48,K20)</f>
        <v>4500</v>
      </c>
      <c r="L249" s="196"/>
    </row>
    <row r="250" spans="1:12" ht="13.5" thickBot="1">
      <c r="A250" s="393"/>
      <c r="B250" s="394" t="s">
        <v>535</v>
      </c>
      <c r="C250" s="398" t="s">
        <v>544</v>
      </c>
      <c r="D250" s="399"/>
      <c r="E250" s="400"/>
      <c r="F250" s="413">
        <f>SUM(F182,F146,F93,F51)</f>
        <v>2125</v>
      </c>
      <c r="G250" s="394"/>
      <c r="H250" s="396" t="s">
        <v>513</v>
      </c>
      <c r="I250" s="396"/>
      <c r="J250" s="396"/>
      <c r="K250" s="420">
        <f>SUM(K245:K249)</f>
        <v>33887</v>
      </c>
      <c r="L250" s="196"/>
    </row>
    <row r="251" spans="1:12" ht="12.75">
      <c r="A251" s="393"/>
      <c r="B251" s="394" t="s">
        <v>536</v>
      </c>
      <c r="C251" s="398" t="s">
        <v>545</v>
      </c>
      <c r="D251" s="399"/>
      <c r="E251" s="400"/>
      <c r="F251" s="413">
        <f>SUM(F232,F223,F218,F210,F109,F94,F83,F52)</f>
        <v>29195</v>
      </c>
      <c r="G251" s="394" t="s">
        <v>535</v>
      </c>
      <c r="H251" s="396" t="s">
        <v>582</v>
      </c>
      <c r="I251" s="396"/>
      <c r="J251" s="396"/>
      <c r="K251" s="476">
        <v>0</v>
      </c>
      <c r="L251" s="196"/>
    </row>
    <row r="252" spans="1:12" ht="12.75">
      <c r="A252" s="393"/>
      <c r="B252" s="394" t="s">
        <v>540</v>
      </c>
      <c r="C252" s="396" t="s">
        <v>576</v>
      </c>
      <c r="D252" s="399"/>
      <c r="E252" s="400"/>
      <c r="F252" s="423">
        <f>SUM(F204,F199,F195,F191,F187)</f>
        <v>87399</v>
      </c>
      <c r="G252" s="394" t="s">
        <v>536</v>
      </c>
      <c r="H252" s="403" t="s">
        <v>566</v>
      </c>
      <c r="I252" s="404"/>
      <c r="J252" s="405"/>
      <c r="K252" s="448">
        <f>SUM(K117)</f>
        <v>60300</v>
      </c>
      <c r="L252" s="196"/>
    </row>
    <row r="253" spans="1:12" ht="12.75">
      <c r="A253" s="393"/>
      <c r="B253" s="394" t="s">
        <v>559</v>
      </c>
      <c r="C253" s="865" t="s">
        <v>583</v>
      </c>
      <c r="D253" s="866"/>
      <c r="E253" s="867"/>
      <c r="F253" s="397">
        <v>0</v>
      </c>
      <c r="G253" s="394" t="s">
        <v>540</v>
      </c>
      <c r="H253" s="865" t="s">
        <v>150</v>
      </c>
      <c r="I253" s="866"/>
      <c r="J253" s="867"/>
      <c r="K253" s="408">
        <f>SUM(K118)</f>
        <v>180752</v>
      </c>
      <c r="L253" s="196"/>
    </row>
    <row r="254" spans="1:12" ht="12.75">
      <c r="A254" s="393"/>
      <c r="B254" s="394" t="s">
        <v>560</v>
      </c>
      <c r="C254" s="396" t="s">
        <v>579</v>
      </c>
      <c r="D254" s="396"/>
      <c r="E254" s="396"/>
      <c r="F254" s="413">
        <f>SUM(F200)</f>
        <v>0</v>
      </c>
      <c r="G254" s="414" t="s">
        <v>559</v>
      </c>
      <c r="H254" s="862" t="s">
        <v>567</v>
      </c>
      <c r="I254" s="863"/>
      <c r="J254" s="864"/>
      <c r="K254" s="413">
        <f>SUM(K119)</f>
        <v>2300</v>
      </c>
      <c r="L254" s="196"/>
    </row>
    <row r="255" spans="1:12" ht="12.75">
      <c r="A255" s="393"/>
      <c r="B255" s="394" t="s">
        <v>531</v>
      </c>
      <c r="C255" s="396" t="s">
        <v>584</v>
      </c>
      <c r="D255" s="396" t="s">
        <v>546</v>
      </c>
      <c r="E255" s="396"/>
      <c r="F255" s="413">
        <f>SUM(F53)</f>
        <v>6693</v>
      </c>
      <c r="G255" s="414" t="s">
        <v>560</v>
      </c>
      <c r="H255" s="440" t="s">
        <v>568</v>
      </c>
      <c r="I255" s="449"/>
      <c r="J255" s="450"/>
      <c r="K255" s="423">
        <v>265041</v>
      </c>
      <c r="L255" s="196"/>
    </row>
    <row r="256" spans="1:12" ht="12.75">
      <c r="A256" s="393"/>
      <c r="B256" s="394"/>
      <c r="C256" s="396"/>
      <c r="D256" s="865" t="s">
        <v>547</v>
      </c>
      <c r="E256" s="867"/>
      <c r="F256" s="413">
        <f>SUM(F84,F54)</f>
        <v>0</v>
      </c>
      <c r="G256" s="394" t="s">
        <v>531</v>
      </c>
      <c r="H256" s="396" t="s">
        <v>532</v>
      </c>
      <c r="I256" s="396"/>
      <c r="J256" s="396"/>
      <c r="K256" s="423">
        <v>46938</v>
      </c>
      <c r="L256" s="196"/>
    </row>
    <row r="257" spans="1:12" ht="13.5" thickBot="1">
      <c r="A257" s="393"/>
      <c r="B257" s="394" t="s">
        <v>561</v>
      </c>
      <c r="C257" s="403" t="s">
        <v>573</v>
      </c>
      <c r="D257" s="409"/>
      <c r="E257" s="410"/>
      <c r="F257" s="413">
        <f>SUM(F128)</f>
        <v>0</v>
      </c>
      <c r="G257" s="394" t="s">
        <v>561</v>
      </c>
      <c r="H257" s="865" t="s">
        <v>580</v>
      </c>
      <c r="I257" s="866"/>
      <c r="J257" s="867"/>
      <c r="K257" s="397">
        <v>2000</v>
      </c>
      <c r="L257" s="196"/>
    </row>
    <row r="258" spans="1:12" ht="14.25" thickBot="1">
      <c r="A258" s="511"/>
      <c r="B258" s="509" t="s">
        <v>574</v>
      </c>
      <c r="C258" s="509"/>
      <c r="D258" s="509"/>
      <c r="E258" s="509"/>
      <c r="F258" s="512">
        <f>SUM(F245:F257)</f>
        <v>476121</v>
      </c>
      <c r="G258" s="414" t="s">
        <v>518</v>
      </c>
      <c r="H258" s="862" t="s">
        <v>585</v>
      </c>
      <c r="I258" s="863"/>
      <c r="J258" s="864"/>
      <c r="K258" s="468">
        <v>49250</v>
      </c>
      <c r="L258" s="196"/>
    </row>
    <row r="259" spans="1:12" ht="12.75">
      <c r="A259" s="393"/>
      <c r="B259" s="394" t="s">
        <v>518</v>
      </c>
      <c r="C259" s="398" t="s">
        <v>258</v>
      </c>
      <c r="D259" s="399"/>
      <c r="E259" s="400"/>
      <c r="F259" s="423">
        <f>SUM(F13,F132)</f>
        <v>0</v>
      </c>
      <c r="G259" s="414" t="s">
        <v>514</v>
      </c>
      <c r="H259" s="862" t="s">
        <v>776</v>
      </c>
      <c r="I259" s="863"/>
      <c r="J259" s="864"/>
      <c r="K259" s="423">
        <v>210000</v>
      </c>
      <c r="L259" s="196"/>
    </row>
    <row r="260" spans="1:12" ht="13.5" thickBot="1">
      <c r="A260" s="393"/>
      <c r="B260" s="394" t="s">
        <v>514</v>
      </c>
      <c r="C260" s="398" t="s">
        <v>260</v>
      </c>
      <c r="D260" s="399"/>
      <c r="E260" s="400"/>
      <c r="F260" s="423">
        <f>SUM(F227,F212,F178,F138,F241,F86,F75,F56,F14,F9)</f>
        <v>119213</v>
      </c>
      <c r="G260" s="394" t="s">
        <v>554</v>
      </c>
      <c r="H260" s="865" t="s">
        <v>563</v>
      </c>
      <c r="I260" s="866"/>
      <c r="J260" s="867"/>
      <c r="K260" s="451">
        <f>SUM(K113)</f>
        <v>0</v>
      </c>
      <c r="L260" s="196"/>
    </row>
    <row r="261" spans="1:12" ht="14.25" thickBot="1">
      <c r="A261" s="393"/>
      <c r="B261" s="394" t="s">
        <v>554</v>
      </c>
      <c r="C261" s="396" t="s">
        <v>555</v>
      </c>
      <c r="D261" s="396"/>
      <c r="E261" s="396"/>
      <c r="F261" s="397">
        <f>SUM(F57)</f>
        <v>0</v>
      </c>
      <c r="G261" s="394"/>
      <c r="H261" s="868" t="s">
        <v>534</v>
      </c>
      <c r="I261" s="869"/>
      <c r="J261" s="870"/>
      <c r="K261" s="512">
        <f>SUM(K250:K260)</f>
        <v>850468</v>
      </c>
      <c r="L261" s="196"/>
    </row>
    <row r="262" spans="1:12" ht="12.75">
      <c r="A262" s="393"/>
      <c r="B262" s="394" t="s">
        <v>538</v>
      </c>
      <c r="C262" s="396" t="s">
        <v>539</v>
      </c>
      <c r="D262" s="396"/>
      <c r="E262" s="396"/>
      <c r="F262" s="423">
        <f>SUM(F213,F96,F87,F41)</f>
        <v>0</v>
      </c>
      <c r="G262" s="394" t="s">
        <v>538</v>
      </c>
      <c r="H262" s="396" t="s">
        <v>164</v>
      </c>
      <c r="I262" s="396"/>
      <c r="J262" s="396"/>
      <c r="K262" s="411">
        <f>SUM(K52)</f>
        <v>6950</v>
      </c>
      <c r="L262" s="196"/>
    </row>
    <row r="263" spans="1:12" ht="12.75">
      <c r="A263" s="393"/>
      <c r="B263" s="394" t="s">
        <v>556</v>
      </c>
      <c r="C263" s="396" t="s">
        <v>586</v>
      </c>
      <c r="D263" s="396"/>
      <c r="E263" s="396"/>
      <c r="F263" s="397">
        <f>SUM(F58)</f>
        <v>0</v>
      </c>
      <c r="G263" s="394" t="s">
        <v>556</v>
      </c>
      <c r="H263" s="396" t="s">
        <v>569</v>
      </c>
      <c r="I263" s="403"/>
      <c r="J263" s="405"/>
      <c r="K263" s="413">
        <f>SUM(K122)</f>
        <v>0</v>
      </c>
      <c r="L263" s="196"/>
    </row>
    <row r="264" spans="1:12" ht="12.75">
      <c r="A264" s="393"/>
      <c r="B264" s="394" t="s">
        <v>523</v>
      </c>
      <c r="C264" s="398" t="s">
        <v>224</v>
      </c>
      <c r="D264" s="399"/>
      <c r="E264" s="400"/>
      <c r="F264" s="423">
        <f>SUM(F214,F156,F88,F59,F15)</f>
        <v>149020</v>
      </c>
      <c r="G264" s="394" t="s">
        <v>523</v>
      </c>
      <c r="H264" s="865" t="s">
        <v>570</v>
      </c>
      <c r="I264" s="866"/>
      <c r="J264" s="867"/>
      <c r="K264" s="397">
        <f>SUM(K123)</f>
        <v>0</v>
      </c>
      <c r="L264" s="196"/>
    </row>
    <row r="265" spans="1:12" ht="12.75">
      <c r="A265" s="393"/>
      <c r="B265" s="394" t="s">
        <v>519</v>
      </c>
      <c r="C265" s="398" t="s">
        <v>558</v>
      </c>
      <c r="D265" s="399"/>
      <c r="E265" s="400"/>
      <c r="F265" s="401">
        <f>SUM(F60)</f>
        <v>0</v>
      </c>
      <c r="G265" s="394" t="s">
        <v>519</v>
      </c>
      <c r="H265" s="403" t="s">
        <v>520</v>
      </c>
      <c r="I265" s="404"/>
      <c r="J265" s="405"/>
      <c r="K265" s="423"/>
      <c r="L265" s="196"/>
    </row>
    <row r="266" spans="1:12" ht="12.75">
      <c r="A266" s="393"/>
      <c r="B266" s="414" t="s">
        <v>571</v>
      </c>
      <c r="C266" s="440" t="s">
        <v>587</v>
      </c>
      <c r="D266" s="399"/>
      <c r="E266" s="400"/>
      <c r="F266" s="397">
        <v>0</v>
      </c>
      <c r="G266" s="394" t="s">
        <v>571</v>
      </c>
      <c r="H266" s="403" t="s">
        <v>572</v>
      </c>
      <c r="I266" s="404"/>
      <c r="J266" s="405"/>
      <c r="K266" s="423">
        <v>20144</v>
      </c>
      <c r="L266" s="196"/>
    </row>
    <row r="267" spans="1:12" ht="12.75">
      <c r="A267" s="393"/>
      <c r="B267" s="394"/>
      <c r="C267" s="398"/>
      <c r="D267" s="399"/>
      <c r="E267" s="400"/>
      <c r="F267" s="397"/>
      <c r="G267" s="394" t="s">
        <v>521</v>
      </c>
      <c r="H267" s="396" t="s">
        <v>522</v>
      </c>
      <c r="I267" s="404"/>
      <c r="J267" s="405"/>
      <c r="K267" s="423">
        <v>28200</v>
      </c>
      <c r="L267" s="196"/>
    </row>
    <row r="268" spans="1:12" ht="12.75">
      <c r="A268" s="393"/>
      <c r="B268" s="394"/>
      <c r="C268" s="398"/>
      <c r="D268" s="399"/>
      <c r="E268" s="400"/>
      <c r="F268" s="397"/>
      <c r="G268" s="414" t="s">
        <v>548</v>
      </c>
      <c r="H268" s="417" t="s">
        <v>549</v>
      </c>
      <c r="I268" s="444"/>
      <c r="J268" s="445"/>
      <c r="K268" s="468">
        <v>0</v>
      </c>
      <c r="L268" s="196"/>
    </row>
    <row r="269" spans="1:12" ht="12.75">
      <c r="A269" s="393"/>
      <c r="B269" s="394"/>
      <c r="C269" s="398"/>
      <c r="D269" s="399"/>
      <c r="E269" s="400"/>
      <c r="F269" s="397"/>
      <c r="G269" s="414" t="s">
        <v>550</v>
      </c>
      <c r="H269" s="417" t="s">
        <v>551</v>
      </c>
      <c r="I269" s="444"/>
      <c r="J269" s="445"/>
      <c r="K269" s="413">
        <f>SUM(K55)</f>
        <v>0</v>
      </c>
      <c r="L269" s="196"/>
    </row>
    <row r="270" spans="1:12" ht="13.5" thickBot="1">
      <c r="A270" s="393"/>
      <c r="B270" s="394"/>
      <c r="C270" s="398"/>
      <c r="D270" s="399"/>
      <c r="E270" s="400"/>
      <c r="F270" s="424"/>
      <c r="G270" s="414" t="s">
        <v>552</v>
      </c>
      <c r="H270" s="417" t="s">
        <v>553</v>
      </c>
      <c r="I270" s="444"/>
      <c r="J270" s="445"/>
      <c r="K270" s="413">
        <f>SUM(K56)</f>
        <v>0</v>
      </c>
      <c r="L270" s="196"/>
    </row>
    <row r="271" spans="1:12" ht="14.25" thickBot="1">
      <c r="A271" s="393"/>
      <c r="B271" s="509" t="s">
        <v>588</v>
      </c>
      <c r="C271" s="509"/>
      <c r="D271" s="509"/>
      <c r="E271" s="509"/>
      <c r="F271" s="512">
        <f>SUM(F259:F265)</f>
        <v>268233</v>
      </c>
      <c r="G271" s="414" t="s">
        <v>524</v>
      </c>
      <c r="H271" s="417" t="s">
        <v>525</v>
      </c>
      <c r="I271" s="444"/>
      <c r="J271" s="445"/>
      <c r="K271" s="452">
        <f>SUM(K211,K15,K57)</f>
        <v>0</v>
      </c>
      <c r="L271" s="196"/>
    </row>
    <row r="272" spans="1:12" ht="14.25" thickBot="1">
      <c r="A272" s="871" t="s">
        <v>589</v>
      </c>
      <c r="B272" s="872"/>
      <c r="C272" s="872"/>
      <c r="D272" s="872"/>
      <c r="E272" s="873"/>
      <c r="F272" s="512">
        <f>SUM(F271,F258)</f>
        <v>744354</v>
      </c>
      <c r="G272" s="394"/>
      <c r="H272" s="871" t="s">
        <v>590</v>
      </c>
      <c r="I272" s="872"/>
      <c r="J272" s="873"/>
      <c r="K272" s="513">
        <f>SUM(K262:K271)</f>
        <v>55294</v>
      </c>
      <c r="L272" s="196"/>
    </row>
    <row r="273" spans="1:12" ht="13.5" thickBot="1">
      <c r="A273" s="470"/>
      <c r="B273" s="449" t="s">
        <v>521</v>
      </c>
      <c r="C273" s="449" t="s">
        <v>562</v>
      </c>
      <c r="D273" s="471"/>
      <c r="E273" s="472"/>
      <c r="F273" s="446">
        <f>SUM(F113)</f>
        <v>0</v>
      </c>
      <c r="G273" s="509"/>
      <c r="H273" s="470"/>
      <c r="I273" s="471"/>
      <c r="J273" s="472"/>
      <c r="K273" s="407"/>
      <c r="L273" s="196"/>
    </row>
    <row r="274" spans="1:12" ht="13.5" thickBot="1">
      <c r="A274" s="470"/>
      <c r="B274" s="425" t="s">
        <v>548</v>
      </c>
      <c r="C274" s="447" t="s">
        <v>564</v>
      </c>
      <c r="D274" s="471"/>
      <c r="E274" s="472"/>
      <c r="F274" s="474">
        <f>SUM(F114)</f>
        <v>0</v>
      </c>
      <c r="G274" s="509"/>
      <c r="H274" s="470"/>
      <c r="I274" s="471"/>
      <c r="J274" s="472"/>
      <c r="K274" s="407"/>
      <c r="L274" s="196"/>
    </row>
    <row r="275" spans="1:12" ht="14.25" thickBot="1">
      <c r="A275" s="470" t="s">
        <v>591</v>
      </c>
      <c r="B275" s="449"/>
      <c r="C275" s="449"/>
      <c r="D275" s="471"/>
      <c r="E275" s="472"/>
      <c r="F275" s="512">
        <f>SUM(F273:F274,F272)</f>
        <v>744354</v>
      </c>
      <c r="G275" s="861" t="s">
        <v>592</v>
      </c>
      <c r="H275" s="861"/>
      <c r="I275" s="861"/>
      <c r="J275" s="861"/>
      <c r="K275" s="512">
        <f>SUM(K272,K261)</f>
        <v>905762</v>
      </c>
      <c r="L275" s="721">
        <v>71</v>
      </c>
    </row>
    <row r="276" spans="1:12" ht="12.75">
      <c r="A276" s="886" t="s">
        <v>593</v>
      </c>
      <c r="B276" s="887"/>
      <c r="C276" s="887"/>
      <c r="D276" s="887"/>
      <c r="E276" s="887"/>
      <c r="F276" s="485"/>
      <c r="G276" s="500"/>
      <c r="H276" s="514" t="s">
        <v>593</v>
      </c>
      <c r="I276" s="515"/>
      <c r="J276" s="515"/>
      <c r="K276" s="516"/>
      <c r="L276" s="196"/>
    </row>
    <row r="277" spans="1:12" ht="12.75">
      <c r="A277" s="888" t="s">
        <v>594</v>
      </c>
      <c r="B277" s="889"/>
      <c r="C277" s="889"/>
      <c r="D277" s="889"/>
      <c r="E277" s="889"/>
      <c r="F277" s="890"/>
      <c r="G277" s="509"/>
      <c r="H277" s="871"/>
      <c r="I277" s="872"/>
      <c r="J277" s="873"/>
      <c r="K277" s="408"/>
      <c r="L277" s="196"/>
    </row>
    <row r="278" spans="1:12" ht="12.75">
      <c r="A278" s="393" t="s">
        <v>508</v>
      </c>
      <c r="B278" s="394"/>
      <c r="C278" s="517" t="s">
        <v>699</v>
      </c>
      <c r="D278" s="518"/>
      <c r="E278" s="518"/>
      <c r="F278" s="518"/>
      <c r="G278" s="509"/>
      <c r="H278" s="871" t="s">
        <v>181</v>
      </c>
      <c r="I278" s="872"/>
      <c r="J278" s="873"/>
      <c r="K278" s="408"/>
      <c r="L278" s="718">
        <v>27</v>
      </c>
    </row>
    <row r="279" spans="1:12" ht="13.5" thickBot="1">
      <c r="A279" s="393"/>
      <c r="B279" s="394" t="s">
        <v>508</v>
      </c>
      <c r="C279" s="865" t="s">
        <v>189</v>
      </c>
      <c r="D279" s="866"/>
      <c r="E279" s="867"/>
      <c r="F279" s="423">
        <v>46590</v>
      </c>
      <c r="G279" s="414"/>
      <c r="H279" s="415" t="s">
        <v>511</v>
      </c>
      <c r="I279" s="417"/>
      <c r="J279" s="445"/>
      <c r="K279" s="418">
        <v>26000</v>
      </c>
      <c r="L279" s="196"/>
    </row>
    <row r="280" spans="1:12" ht="13.5" thickBot="1">
      <c r="A280" s="393"/>
      <c r="B280" s="394" t="s">
        <v>510</v>
      </c>
      <c r="C280" s="396" t="s">
        <v>527</v>
      </c>
      <c r="D280" s="396"/>
      <c r="E280" s="396"/>
      <c r="F280" s="423">
        <v>12555</v>
      </c>
      <c r="G280" s="509"/>
      <c r="H280" s="865" t="s">
        <v>542</v>
      </c>
      <c r="I280" s="866"/>
      <c r="J280" s="867"/>
      <c r="K280" s="418">
        <v>0</v>
      </c>
      <c r="L280" s="196"/>
    </row>
    <row r="281" spans="1:12" ht="12.75">
      <c r="A281" s="393"/>
      <c r="B281" s="394" t="s">
        <v>509</v>
      </c>
      <c r="C281" s="865" t="s">
        <v>238</v>
      </c>
      <c r="D281" s="866"/>
      <c r="E281" s="867"/>
      <c r="F281" s="413">
        <v>16726</v>
      </c>
      <c r="G281" s="425"/>
      <c r="H281" s="415" t="s">
        <v>513</v>
      </c>
      <c r="I281" s="449"/>
      <c r="J281" s="450"/>
      <c r="K281" s="520">
        <v>26000</v>
      </c>
      <c r="L281" s="196"/>
    </row>
    <row r="282" spans="1:12" ht="13.5" thickBot="1">
      <c r="A282" s="393"/>
      <c r="B282" s="394"/>
      <c r="C282" s="398" t="s">
        <v>700</v>
      </c>
      <c r="D282" s="399"/>
      <c r="E282" s="400"/>
      <c r="F282" s="413">
        <v>76531</v>
      </c>
      <c r="G282" s="521"/>
      <c r="H282" s="415" t="s">
        <v>532</v>
      </c>
      <c r="I282" s="415"/>
      <c r="J282" s="415"/>
      <c r="K282" s="522">
        <v>4689</v>
      </c>
      <c r="L282" s="196"/>
    </row>
    <row r="283" spans="1:12" ht="13.5" thickBot="1">
      <c r="A283" s="393"/>
      <c r="B283" s="394"/>
      <c r="C283" s="880"/>
      <c r="D283" s="881"/>
      <c r="E283" s="882"/>
      <c r="F283" s="421"/>
      <c r="G283" s="509"/>
      <c r="H283" s="877" t="s">
        <v>533</v>
      </c>
      <c r="I283" s="878"/>
      <c r="J283" s="879"/>
      <c r="K283" s="523"/>
      <c r="L283" s="196"/>
    </row>
    <row r="284" spans="1:12" ht="14.25" thickBot="1">
      <c r="A284" s="393"/>
      <c r="B284" s="394"/>
      <c r="C284" s="396"/>
      <c r="D284" s="396"/>
      <c r="E284" s="396"/>
      <c r="F284" s="512"/>
      <c r="G284" s="509"/>
      <c r="H284" s="415" t="s">
        <v>534</v>
      </c>
      <c r="I284" s="415"/>
      <c r="J284" s="415"/>
      <c r="K284" s="524">
        <v>30689</v>
      </c>
      <c r="L284" s="196"/>
    </row>
    <row r="285" spans="1:12" ht="12.75">
      <c r="A285" s="494"/>
      <c r="B285" s="414"/>
      <c r="C285" s="525"/>
      <c r="D285" s="444"/>
      <c r="E285" s="445"/>
      <c r="F285" s="448"/>
      <c r="G285" s="521"/>
      <c r="H285" s="396" t="s">
        <v>522</v>
      </c>
      <c r="I285" s="449"/>
      <c r="J285" s="450"/>
      <c r="K285" s="412"/>
      <c r="L285" s="196"/>
    </row>
    <row r="286" spans="1:12" ht="12.75">
      <c r="A286" s="494"/>
      <c r="B286" s="414"/>
      <c r="C286" s="525"/>
      <c r="D286" s="444"/>
      <c r="E286" s="445"/>
      <c r="F286" s="448"/>
      <c r="G286" s="521"/>
      <c r="H286" s="403" t="s">
        <v>762</v>
      </c>
      <c r="I286" s="449"/>
      <c r="J286" s="450"/>
      <c r="K286" s="412">
        <v>39984</v>
      </c>
      <c r="L286" s="196"/>
    </row>
    <row r="287" spans="1:12" ht="12.75">
      <c r="A287" s="494"/>
      <c r="B287" s="414"/>
      <c r="C287" s="862"/>
      <c r="D287" s="863"/>
      <c r="E287" s="864"/>
      <c r="F287" s="423"/>
      <c r="G287" s="414"/>
      <c r="H287" s="862" t="s">
        <v>590</v>
      </c>
      <c r="I287" s="863"/>
      <c r="J287" s="864"/>
      <c r="K287" s="468"/>
      <c r="L287" s="196"/>
    </row>
    <row r="288" spans="1:12" ht="13.5" thickBot="1">
      <c r="A288" s="494"/>
      <c r="B288" s="414"/>
      <c r="C288" s="415"/>
      <c r="D288" s="415"/>
      <c r="E288" s="415"/>
      <c r="F288" s="423"/>
      <c r="G288" s="414"/>
      <c r="H288" s="694" t="s">
        <v>595</v>
      </c>
      <c r="I288" s="695"/>
      <c r="J288" s="696"/>
      <c r="K288" s="697">
        <v>75871</v>
      </c>
      <c r="L288" s="196"/>
    </row>
    <row r="289" spans="1:12" ht="13.5" thickBot="1">
      <c r="A289" s="494"/>
      <c r="B289" s="414"/>
      <c r="C289" s="862"/>
      <c r="D289" s="863"/>
      <c r="E289" s="864"/>
      <c r="F289" s="423"/>
      <c r="G289" s="414"/>
      <c r="H289" s="495" t="s">
        <v>717</v>
      </c>
      <c r="I289" s="449"/>
      <c r="J289" s="450"/>
      <c r="K289" s="416"/>
      <c r="L289" s="718">
        <v>4</v>
      </c>
    </row>
    <row r="290" spans="1:12" ht="13.5" thickBot="1">
      <c r="A290" s="494"/>
      <c r="B290" s="414"/>
      <c r="C290" s="440"/>
      <c r="D290" s="449"/>
      <c r="E290" s="450"/>
      <c r="F290" s="416"/>
      <c r="G290" s="425" t="s">
        <v>510</v>
      </c>
      <c r="H290" s="415" t="s">
        <v>511</v>
      </c>
      <c r="I290" s="417"/>
      <c r="J290" s="445"/>
      <c r="K290" s="421">
        <v>200</v>
      </c>
      <c r="L290" s="196"/>
    </row>
    <row r="291" spans="1:12" ht="13.5" thickBot="1">
      <c r="A291" s="494"/>
      <c r="B291" s="414"/>
      <c r="C291" s="417"/>
      <c r="D291" s="449"/>
      <c r="E291" s="450"/>
      <c r="F291" s="452"/>
      <c r="G291" s="414"/>
      <c r="H291" s="398" t="s">
        <v>542</v>
      </c>
      <c r="I291" s="399"/>
      <c r="J291" s="400"/>
      <c r="K291" s="421">
        <v>0</v>
      </c>
      <c r="L291" s="196"/>
    </row>
    <row r="292" spans="1:12" ht="14.25" thickBot="1">
      <c r="A292" s="494"/>
      <c r="B292" s="414"/>
      <c r="C292" s="415"/>
      <c r="D292" s="444"/>
      <c r="E292" s="445"/>
      <c r="F292" s="513"/>
      <c r="G292" s="414">
        <v>2</v>
      </c>
      <c r="H292" s="415" t="s">
        <v>513</v>
      </c>
      <c r="I292" s="449"/>
      <c r="J292" s="450"/>
      <c r="K292" s="526">
        <v>200</v>
      </c>
      <c r="L292" s="196"/>
    </row>
    <row r="293" spans="1:12" ht="12.75">
      <c r="A293" s="494" t="s">
        <v>510</v>
      </c>
      <c r="B293" s="414"/>
      <c r="C293" s="525" t="s">
        <v>8</v>
      </c>
      <c r="D293" s="444"/>
      <c r="E293" s="445"/>
      <c r="F293" s="448"/>
      <c r="G293" s="521"/>
      <c r="H293" s="415" t="s">
        <v>532</v>
      </c>
      <c r="I293" s="415"/>
      <c r="J293" s="415"/>
      <c r="K293" s="468">
        <v>8377</v>
      </c>
      <c r="L293" s="196"/>
    </row>
    <row r="294" spans="1:12" ht="12.75">
      <c r="A294" s="494"/>
      <c r="B294" s="414" t="s">
        <v>508</v>
      </c>
      <c r="C294" s="862" t="s">
        <v>234</v>
      </c>
      <c r="D294" s="863"/>
      <c r="E294" s="864"/>
      <c r="F294" s="423">
        <v>4787</v>
      </c>
      <c r="G294" s="414"/>
      <c r="H294" s="426" t="s">
        <v>533</v>
      </c>
      <c r="I294" s="427"/>
      <c r="J294" s="428"/>
      <c r="K294" s="413">
        <v>0</v>
      </c>
      <c r="L294" s="196"/>
    </row>
    <row r="295" spans="1:12" ht="13.5" thickBot="1">
      <c r="A295" s="494"/>
      <c r="B295" s="414" t="s">
        <v>510</v>
      </c>
      <c r="C295" s="415" t="s">
        <v>527</v>
      </c>
      <c r="D295" s="415"/>
      <c r="E295" s="415"/>
      <c r="F295" s="423">
        <v>1290</v>
      </c>
      <c r="G295" s="394" t="s">
        <v>509</v>
      </c>
      <c r="H295" s="415" t="s">
        <v>534</v>
      </c>
      <c r="I295" s="415"/>
      <c r="J295" s="415"/>
      <c r="K295" s="422">
        <v>8577</v>
      </c>
      <c r="L295" s="196"/>
    </row>
    <row r="296" spans="1:12" ht="13.5" thickBot="1">
      <c r="A296" s="494"/>
      <c r="B296" s="414" t="s">
        <v>509</v>
      </c>
      <c r="C296" s="862" t="s">
        <v>238</v>
      </c>
      <c r="D296" s="863"/>
      <c r="E296" s="864"/>
      <c r="F296" s="423">
        <v>5750</v>
      </c>
      <c r="G296" s="414"/>
      <c r="H296" s="396" t="s">
        <v>522</v>
      </c>
      <c r="I296" s="449"/>
      <c r="J296" s="450"/>
      <c r="K296" s="416">
        <v>3250</v>
      </c>
      <c r="L296" s="196"/>
    </row>
    <row r="297" spans="1:12" ht="13.5" thickBot="1">
      <c r="A297" s="494"/>
      <c r="B297" s="414" t="s">
        <v>528</v>
      </c>
      <c r="C297" s="440" t="s">
        <v>530</v>
      </c>
      <c r="D297" s="449"/>
      <c r="E297" s="450"/>
      <c r="F297" s="416"/>
      <c r="G297" s="414" t="s">
        <v>531</v>
      </c>
      <c r="H297" s="862" t="s">
        <v>590</v>
      </c>
      <c r="I297" s="863"/>
      <c r="J297" s="864"/>
      <c r="K297" s="476">
        <v>3250</v>
      </c>
      <c r="L297" s="196"/>
    </row>
    <row r="298" spans="1:12" ht="13.5" thickBot="1">
      <c r="A298" s="494"/>
      <c r="B298" s="414"/>
      <c r="C298" s="440"/>
      <c r="D298" s="449"/>
      <c r="E298" s="450"/>
      <c r="F298" s="416"/>
      <c r="G298" s="425" t="s">
        <v>514</v>
      </c>
      <c r="H298" s="415" t="s">
        <v>595</v>
      </c>
      <c r="I298" s="449"/>
      <c r="J298" s="450"/>
      <c r="K298" s="429">
        <v>11827</v>
      </c>
      <c r="L298" s="196"/>
    </row>
    <row r="299" spans="1:12" ht="13.5" thickBot="1">
      <c r="A299" s="494"/>
      <c r="B299" s="414"/>
      <c r="C299" s="417" t="s">
        <v>512</v>
      </c>
      <c r="D299" s="449"/>
      <c r="E299" s="450"/>
      <c r="F299" s="452">
        <v>11827</v>
      </c>
      <c r="G299" s="414"/>
      <c r="H299" s="415"/>
      <c r="I299" s="415"/>
      <c r="J299" s="415"/>
      <c r="K299" s="429"/>
      <c r="L299" s="196"/>
    </row>
    <row r="300" spans="1:12" ht="13.5" thickBot="1">
      <c r="A300" s="494"/>
      <c r="B300" s="414" t="s">
        <v>514</v>
      </c>
      <c r="C300" s="440" t="s">
        <v>260</v>
      </c>
      <c r="D300" s="449"/>
      <c r="E300" s="450"/>
      <c r="F300" s="416"/>
      <c r="G300" s="394"/>
      <c r="H300" s="396"/>
      <c r="I300" s="449"/>
      <c r="J300" s="450"/>
      <c r="K300" s="416"/>
      <c r="L300" s="196"/>
    </row>
    <row r="301" spans="1:12" ht="13.5" thickBot="1">
      <c r="A301" s="494"/>
      <c r="B301" s="414"/>
      <c r="C301" s="488" t="s">
        <v>581</v>
      </c>
      <c r="D301" s="449"/>
      <c r="E301" s="450"/>
      <c r="F301" s="416"/>
      <c r="G301" s="414"/>
      <c r="H301" s="862"/>
      <c r="I301" s="863"/>
      <c r="J301" s="864"/>
      <c r="K301" s="416"/>
      <c r="L301" s="196"/>
    </row>
    <row r="302" spans="1:12" ht="14.25" thickBot="1">
      <c r="A302" s="494"/>
      <c r="B302" s="414"/>
      <c r="C302" s="415" t="s">
        <v>595</v>
      </c>
      <c r="D302" s="444"/>
      <c r="E302" s="445"/>
      <c r="F302" s="513">
        <f>SUM(F301,F299)</f>
        <v>11827</v>
      </c>
      <c r="G302" s="414"/>
      <c r="H302" s="415"/>
      <c r="I302" s="449"/>
      <c r="J302" s="450"/>
      <c r="K302" s="513"/>
      <c r="L302" s="196"/>
    </row>
    <row r="303" spans="1:12" ht="12.75" hidden="1">
      <c r="A303" s="494"/>
      <c r="B303" s="414"/>
      <c r="C303" s="525"/>
      <c r="D303" s="444"/>
      <c r="E303" s="445"/>
      <c r="F303" s="527"/>
      <c r="G303" s="521"/>
      <c r="H303" s="525"/>
      <c r="I303" s="449"/>
      <c r="J303" s="450"/>
      <c r="K303" s="468"/>
      <c r="L303" s="196"/>
    </row>
    <row r="304" spans="1:12" ht="13.5" hidden="1" thickBot="1">
      <c r="A304" s="494"/>
      <c r="B304" s="414"/>
      <c r="C304" s="862"/>
      <c r="D304" s="863"/>
      <c r="E304" s="864"/>
      <c r="F304" s="423"/>
      <c r="G304" s="414"/>
      <c r="H304" s="415"/>
      <c r="I304" s="417"/>
      <c r="J304" s="445"/>
      <c r="K304" s="416">
        <v>1653</v>
      </c>
      <c r="L304" s="196"/>
    </row>
    <row r="305" spans="1:12" ht="13.5" hidden="1" thickBot="1">
      <c r="A305" s="494"/>
      <c r="B305" s="414"/>
      <c r="C305" s="415"/>
      <c r="D305" s="415"/>
      <c r="E305" s="415"/>
      <c r="F305" s="423"/>
      <c r="G305" s="414"/>
      <c r="H305" s="862"/>
      <c r="I305" s="863"/>
      <c r="J305" s="864"/>
      <c r="K305" s="416">
        <f>SUM(K304)</f>
        <v>1653</v>
      </c>
      <c r="L305" s="196"/>
    </row>
    <row r="306" spans="1:12" ht="13.5" hidden="1" thickBot="1">
      <c r="A306" s="494"/>
      <c r="B306" s="414"/>
      <c r="C306" s="862"/>
      <c r="D306" s="863"/>
      <c r="E306" s="864"/>
      <c r="F306" s="423"/>
      <c r="G306" s="425"/>
      <c r="H306" s="877"/>
      <c r="I306" s="878"/>
      <c r="J306" s="879"/>
      <c r="K306" s="421">
        <v>52</v>
      </c>
      <c r="L306" s="196"/>
    </row>
    <row r="307" spans="1:12" ht="13.5" hidden="1" thickBot="1">
      <c r="A307" s="494"/>
      <c r="B307" s="414"/>
      <c r="C307" s="440"/>
      <c r="D307" s="449"/>
      <c r="E307" s="450"/>
      <c r="F307" s="416"/>
      <c r="G307" s="414"/>
      <c r="H307" s="415"/>
      <c r="I307" s="449"/>
      <c r="J307" s="450"/>
      <c r="K307" s="421">
        <f>SUM(K306,K305)</f>
        <v>1705</v>
      </c>
      <c r="L307" s="196"/>
    </row>
    <row r="308" spans="1:12" ht="13.5" hidden="1" thickBot="1">
      <c r="A308" s="494"/>
      <c r="B308" s="414"/>
      <c r="C308" s="417"/>
      <c r="D308" s="449"/>
      <c r="E308" s="450"/>
      <c r="F308" s="452"/>
      <c r="G308" s="521"/>
      <c r="H308" s="417"/>
      <c r="I308" s="449"/>
      <c r="J308" s="450"/>
      <c r="K308" s="416"/>
      <c r="L308" s="196"/>
    </row>
    <row r="309" spans="1:12" ht="14.25" hidden="1" thickBot="1">
      <c r="A309" s="494"/>
      <c r="B309" s="414"/>
      <c r="C309" s="415"/>
      <c r="D309" s="449"/>
      <c r="E309" s="450"/>
      <c r="F309" s="526"/>
      <c r="G309" s="414"/>
      <c r="H309" s="415"/>
      <c r="I309" s="449"/>
      <c r="J309" s="450"/>
      <c r="K309" s="513">
        <f>SUM(K307)</f>
        <v>1705</v>
      </c>
      <c r="L309" s="196"/>
    </row>
    <row r="310" spans="1:12" ht="12.75" hidden="1">
      <c r="A310" s="883"/>
      <c r="B310" s="884"/>
      <c r="C310" s="884"/>
      <c r="D310" s="884"/>
      <c r="E310" s="885"/>
      <c r="F310" s="413"/>
      <c r="G310" s="509"/>
      <c r="H310" s="440"/>
      <c r="I310" s="449"/>
      <c r="J310" s="450"/>
      <c r="K310" s="401"/>
      <c r="L310" s="196"/>
    </row>
    <row r="311" spans="1:12" ht="12.75" hidden="1">
      <c r="A311" s="494"/>
      <c r="B311" s="509"/>
      <c r="C311" s="528"/>
      <c r="D311" s="509"/>
      <c r="E311" s="509"/>
      <c r="F311" s="397"/>
      <c r="G311" s="876"/>
      <c r="H311" s="861"/>
      <c r="I311" s="861"/>
      <c r="J311" s="861"/>
      <c r="K311" s="861"/>
      <c r="L311" s="196"/>
    </row>
    <row r="312" spans="1:12" ht="13.5" hidden="1" thickBot="1">
      <c r="A312" s="393"/>
      <c r="B312" s="394"/>
      <c r="C312" s="865"/>
      <c r="D312" s="866"/>
      <c r="E312" s="867"/>
      <c r="F312" s="530"/>
      <c r="G312" s="425"/>
      <c r="H312" s="877"/>
      <c r="I312" s="878"/>
      <c r="J312" s="879"/>
      <c r="K312" s="452"/>
      <c r="L312" s="196"/>
    </row>
    <row r="313" spans="1:12" ht="13.5" hidden="1" thickBot="1">
      <c r="A313" s="393"/>
      <c r="B313" s="414"/>
      <c r="C313" s="415"/>
      <c r="D313" s="399"/>
      <c r="E313" s="400"/>
      <c r="F313" s="530"/>
      <c r="G313" s="414"/>
      <c r="H313" s="439"/>
      <c r="I313" s="449"/>
      <c r="J313" s="450"/>
      <c r="K313" s="452"/>
      <c r="L313" s="196"/>
    </row>
    <row r="314" spans="1:12" ht="12.75" hidden="1">
      <c r="A314" s="393"/>
      <c r="B314" s="394"/>
      <c r="C314" s="865"/>
      <c r="D314" s="866"/>
      <c r="E314" s="867"/>
      <c r="F314" s="473"/>
      <c r="G314" s="414"/>
      <c r="H314" s="862"/>
      <c r="I314" s="863"/>
      <c r="J314" s="864"/>
      <c r="K314" s="448"/>
      <c r="L314" s="196"/>
    </row>
    <row r="315" spans="1:12" ht="12.75" hidden="1">
      <c r="A315" s="393"/>
      <c r="B315" s="394"/>
      <c r="C315" s="398"/>
      <c r="D315" s="396"/>
      <c r="E315" s="396"/>
      <c r="F315" s="483"/>
      <c r="G315" s="394"/>
      <c r="H315" s="440"/>
      <c r="I315" s="449"/>
      <c r="J315" s="450"/>
      <c r="K315" s="413"/>
      <c r="L315" s="196"/>
    </row>
    <row r="316" spans="1:12" ht="12.75" hidden="1">
      <c r="A316" s="393"/>
      <c r="B316" s="394"/>
      <c r="C316" s="396"/>
      <c r="D316" s="396"/>
      <c r="E316" s="396"/>
      <c r="F316" s="483"/>
      <c r="G316" s="394"/>
      <c r="H316" s="440"/>
      <c r="I316" s="449"/>
      <c r="J316" s="450"/>
      <c r="K316" s="413"/>
      <c r="L316" s="196"/>
    </row>
    <row r="317" spans="1:12" ht="12.75" hidden="1">
      <c r="A317" s="393"/>
      <c r="B317" s="394"/>
      <c r="C317" s="403"/>
      <c r="D317" s="404"/>
      <c r="E317" s="405"/>
      <c r="F317" s="531"/>
      <c r="G317" s="394"/>
      <c r="H317" s="440"/>
      <c r="I317" s="449"/>
      <c r="J317" s="450"/>
      <c r="K317" s="413"/>
      <c r="L317" s="196"/>
    </row>
    <row r="318" spans="1:12" ht="13.5" hidden="1" thickBot="1">
      <c r="A318" s="393"/>
      <c r="B318" s="394"/>
      <c r="C318" s="880"/>
      <c r="D318" s="881"/>
      <c r="E318" s="882"/>
      <c r="F318" s="532"/>
      <c r="G318" s="394"/>
      <c r="H318" s="862"/>
      <c r="I318" s="863"/>
      <c r="J318" s="864"/>
      <c r="K318" s="397"/>
      <c r="L318" s="196"/>
    </row>
    <row r="319" spans="1:12" ht="14.25" hidden="1" thickBot="1">
      <c r="A319" s="393"/>
      <c r="B319" s="394"/>
      <c r="C319" s="396"/>
      <c r="D319" s="396"/>
      <c r="E319" s="396"/>
      <c r="F319" s="533"/>
      <c r="G319" s="394"/>
      <c r="H319" s="877"/>
      <c r="I319" s="878"/>
      <c r="J319" s="879"/>
      <c r="K319" s="534"/>
      <c r="L319" s="196"/>
    </row>
    <row r="320" spans="1:12" ht="12.75" hidden="1">
      <c r="A320" s="469"/>
      <c r="B320" s="535"/>
      <c r="C320" s="496"/>
      <c r="D320" s="518"/>
      <c r="E320" s="519"/>
      <c r="F320" s="485"/>
      <c r="G320" s="876"/>
      <c r="H320" s="876"/>
      <c r="I320" s="876"/>
      <c r="J320" s="876"/>
      <c r="K320" s="876"/>
      <c r="L320" s="196"/>
    </row>
    <row r="321" spans="1:12" ht="13.5" hidden="1" thickBot="1">
      <c r="A321" s="469"/>
      <c r="B321" s="394"/>
      <c r="C321" s="865"/>
      <c r="D321" s="866"/>
      <c r="E321" s="867"/>
      <c r="F321" s="485"/>
      <c r="G321" s="425"/>
      <c r="H321" s="877"/>
      <c r="I321" s="878"/>
      <c r="J321" s="879"/>
      <c r="K321" s="536"/>
      <c r="L321" s="196"/>
    </row>
    <row r="322" spans="1:12" ht="13.5" hidden="1" thickBot="1">
      <c r="A322" s="393"/>
      <c r="B322" s="394"/>
      <c r="C322" s="865"/>
      <c r="D322" s="866"/>
      <c r="E322" s="867"/>
      <c r="F322" s="473"/>
      <c r="G322" s="425"/>
      <c r="H322" s="439"/>
      <c r="I322" s="427"/>
      <c r="J322" s="428"/>
      <c r="K322" s="452"/>
      <c r="L322" s="196"/>
    </row>
    <row r="323" spans="1:12" ht="12.75" hidden="1">
      <c r="A323" s="393"/>
      <c r="B323" s="394"/>
      <c r="C323" s="398"/>
      <c r="D323" s="399"/>
      <c r="E323" s="400"/>
      <c r="F323" s="537"/>
      <c r="G323" s="394"/>
      <c r="H323" s="440"/>
      <c r="I323" s="449"/>
      <c r="J323" s="450"/>
      <c r="K323" s="448"/>
      <c r="L323" s="196"/>
    </row>
    <row r="324" spans="1:12" ht="12.75" hidden="1">
      <c r="A324" s="393"/>
      <c r="B324" s="394"/>
      <c r="C324" s="396"/>
      <c r="D324" s="399"/>
      <c r="E324" s="400"/>
      <c r="F324" s="530"/>
      <c r="G324" s="394"/>
      <c r="H324" s="398"/>
      <c r="I324" s="399"/>
      <c r="J324" s="400"/>
      <c r="K324" s="408"/>
      <c r="L324" s="196"/>
    </row>
    <row r="325" spans="1:12" ht="13.5" hidden="1" thickBot="1">
      <c r="A325" s="393"/>
      <c r="B325" s="425"/>
      <c r="C325" s="447"/>
      <c r="D325" s="437"/>
      <c r="E325" s="400"/>
      <c r="F325" s="461"/>
      <c r="G325" s="394"/>
      <c r="H325" s="398"/>
      <c r="I325" s="399"/>
      <c r="J325" s="400"/>
      <c r="K325" s="397"/>
      <c r="L325" s="196"/>
    </row>
    <row r="326" spans="1:12" ht="13.5" hidden="1" thickBot="1">
      <c r="A326" s="393"/>
      <c r="B326" s="394"/>
      <c r="C326" s="880"/>
      <c r="D326" s="881"/>
      <c r="E326" s="882"/>
      <c r="F326" s="531"/>
      <c r="G326" s="394"/>
      <c r="H326" s="862"/>
      <c r="I326" s="863"/>
      <c r="J326" s="864"/>
      <c r="K326" s="418"/>
      <c r="L326" s="196"/>
    </row>
    <row r="327" spans="1:12" ht="14.25" hidden="1" thickBot="1">
      <c r="A327" s="393"/>
      <c r="B327" s="394"/>
      <c r="C327" s="874"/>
      <c r="D327" s="874"/>
      <c r="E327" s="874"/>
      <c r="F327" s="533"/>
      <c r="G327" s="394"/>
      <c r="H327" s="875"/>
      <c r="I327" s="875"/>
      <c r="J327" s="875"/>
      <c r="K327" s="452"/>
      <c r="L327" s="196"/>
    </row>
    <row r="328" spans="1:12" ht="12.75">
      <c r="A328" s="876" t="s">
        <v>715</v>
      </c>
      <c r="B328" s="876"/>
      <c r="C328" s="876"/>
      <c r="D328" s="876"/>
      <c r="E328" s="876"/>
      <c r="F328" s="408"/>
      <c r="G328" s="529" t="s">
        <v>716</v>
      </c>
      <c r="H328" s="529"/>
      <c r="I328" s="529"/>
      <c r="J328" s="529"/>
      <c r="K328" s="538"/>
      <c r="L328" s="196"/>
    </row>
    <row r="329" spans="1:12" ht="12.75">
      <c r="A329" s="393"/>
      <c r="B329" s="394" t="s">
        <v>508</v>
      </c>
      <c r="C329" s="865" t="s">
        <v>234</v>
      </c>
      <c r="D329" s="866"/>
      <c r="E329" s="867"/>
      <c r="F329" s="423">
        <v>201518</v>
      </c>
      <c r="G329" s="394" t="s">
        <v>508</v>
      </c>
      <c r="H329" s="865" t="s">
        <v>537</v>
      </c>
      <c r="I329" s="866"/>
      <c r="J329" s="867"/>
      <c r="K329" s="397">
        <f>SUM(K246)</f>
        <v>7000</v>
      </c>
      <c r="L329" s="196"/>
    </row>
    <row r="330" spans="1:12" ht="12.75">
      <c r="A330" s="393"/>
      <c r="B330" s="394" t="s">
        <v>510</v>
      </c>
      <c r="C330" s="396" t="s">
        <v>527</v>
      </c>
      <c r="D330" s="396"/>
      <c r="E330" s="396"/>
      <c r="F330" s="423">
        <v>55702</v>
      </c>
      <c r="G330" s="394" t="s">
        <v>510</v>
      </c>
      <c r="H330" s="396" t="s">
        <v>511</v>
      </c>
      <c r="I330" s="403"/>
      <c r="J330" s="405"/>
      <c r="K330" s="468">
        <v>29587</v>
      </c>
      <c r="L330" s="196"/>
    </row>
    <row r="331" spans="1:12" ht="12.75">
      <c r="A331" s="393"/>
      <c r="B331" s="394" t="s">
        <v>509</v>
      </c>
      <c r="C331" s="865" t="s">
        <v>238</v>
      </c>
      <c r="D331" s="866"/>
      <c r="E331" s="867"/>
      <c r="F331" s="423">
        <v>167187</v>
      </c>
      <c r="G331" s="394" t="s">
        <v>509</v>
      </c>
      <c r="H331" s="865" t="s">
        <v>542</v>
      </c>
      <c r="I331" s="866"/>
      <c r="J331" s="867"/>
      <c r="K331" s="413">
        <v>19000</v>
      </c>
      <c r="L331" s="196"/>
    </row>
    <row r="332" spans="1:12" ht="13.5" thickBot="1">
      <c r="A332" s="393"/>
      <c r="B332" s="394" t="s">
        <v>528</v>
      </c>
      <c r="C332" s="398" t="s">
        <v>530</v>
      </c>
      <c r="D332" s="399"/>
      <c r="E332" s="400"/>
      <c r="F332" s="423">
        <v>14000</v>
      </c>
      <c r="G332" s="394" t="s">
        <v>528</v>
      </c>
      <c r="H332" s="398" t="s">
        <v>529</v>
      </c>
      <c r="I332" s="399"/>
      <c r="J332" s="400"/>
      <c r="K332" s="416">
        <v>4500</v>
      </c>
      <c r="L332" s="196"/>
    </row>
    <row r="333" spans="1:12" ht="13.5" thickBot="1">
      <c r="A333" s="393"/>
      <c r="B333" s="394" t="s">
        <v>535</v>
      </c>
      <c r="C333" s="398" t="s">
        <v>544</v>
      </c>
      <c r="D333" s="399"/>
      <c r="E333" s="400"/>
      <c r="F333" s="413">
        <f>SUM(F323,F315,F250)</f>
        <v>2125</v>
      </c>
      <c r="G333" s="394"/>
      <c r="H333" s="396" t="s">
        <v>513</v>
      </c>
      <c r="I333" s="396"/>
      <c r="J333" s="396"/>
      <c r="K333" s="412">
        <f>SUM(K329:K332)</f>
        <v>60087</v>
      </c>
      <c r="L333" s="196"/>
    </row>
    <row r="334" spans="1:12" ht="12.75">
      <c r="A334" s="393"/>
      <c r="B334" s="394" t="s">
        <v>536</v>
      </c>
      <c r="C334" s="398" t="s">
        <v>545</v>
      </c>
      <c r="D334" s="399"/>
      <c r="E334" s="400"/>
      <c r="F334" s="413">
        <v>29195</v>
      </c>
      <c r="G334" s="394" t="s">
        <v>535</v>
      </c>
      <c r="H334" s="396" t="s">
        <v>582</v>
      </c>
      <c r="I334" s="396"/>
      <c r="J334" s="396"/>
      <c r="K334" s="476">
        <f>SUM(K251)</f>
        <v>0</v>
      </c>
      <c r="L334" s="196"/>
    </row>
    <row r="335" spans="1:12" ht="12.75">
      <c r="A335" s="393"/>
      <c r="B335" s="394" t="s">
        <v>540</v>
      </c>
      <c r="C335" s="396" t="s">
        <v>576</v>
      </c>
      <c r="D335" s="399"/>
      <c r="E335" s="400"/>
      <c r="F335" s="423">
        <f aca="true" t="shared" si="0" ref="F335:F340">SUM(F252)</f>
        <v>87399</v>
      </c>
      <c r="G335" s="394" t="s">
        <v>536</v>
      </c>
      <c r="H335" s="403" t="s">
        <v>566</v>
      </c>
      <c r="I335" s="404"/>
      <c r="J335" s="405"/>
      <c r="K335" s="448">
        <f aca="true" t="shared" si="1" ref="K335:K343">SUM(K252)</f>
        <v>60300</v>
      </c>
      <c r="L335" s="196"/>
    </row>
    <row r="336" spans="1:12" ht="12.75">
      <c r="A336" s="393"/>
      <c r="B336" s="394" t="s">
        <v>559</v>
      </c>
      <c r="C336" s="865" t="s">
        <v>583</v>
      </c>
      <c r="D336" s="866"/>
      <c r="E336" s="867"/>
      <c r="F336" s="413">
        <f t="shared" si="0"/>
        <v>0</v>
      </c>
      <c r="G336" s="394" t="s">
        <v>540</v>
      </c>
      <c r="H336" s="865" t="s">
        <v>150</v>
      </c>
      <c r="I336" s="866"/>
      <c r="J336" s="867"/>
      <c r="K336" s="448">
        <f t="shared" si="1"/>
        <v>180752</v>
      </c>
      <c r="L336" s="196"/>
    </row>
    <row r="337" spans="1:12" ht="12.75">
      <c r="A337" s="393"/>
      <c r="B337" s="394" t="s">
        <v>560</v>
      </c>
      <c r="C337" s="396" t="s">
        <v>579</v>
      </c>
      <c r="D337" s="396"/>
      <c r="E337" s="396"/>
      <c r="F337" s="413">
        <f t="shared" si="0"/>
        <v>0</v>
      </c>
      <c r="G337" s="414" t="s">
        <v>559</v>
      </c>
      <c r="H337" s="862" t="s">
        <v>567</v>
      </c>
      <c r="I337" s="863"/>
      <c r="J337" s="864"/>
      <c r="K337" s="413">
        <f t="shared" si="1"/>
        <v>2300</v>
      </c>
      <c r="L337" s="196"/>
    </row>
    <row r="338" spans="1:12" ht="12.75">
      <c r="A338" s="393"/>
      <c r="B338" s="394" t="s">
        <v>531</v>
      </c>
      <c r="C338" s="396" t="s">
        <v>584</v>
      </c>
      <c r="D338" s="396" t="s">
        <v>546</v>
      </c>
      <c r="E338" s="396"/>
      <c r="F338" s="423">
        <v>6693</v>
      </c>
      <c r="G338" s="414" t="s">
        <v>560</v>
      </c>
      <c r="H338" s="440" t="s">
        <v>568</v>
      </c>
      <c r="I338" s="449"/>
      <c r="J338" s="450"/>
      <c r="K338" s="423">
        <v>305165</v>
      </c>
      <c r="L338" s="196"/>
    </row>
    <row r="339" spans="1:12" ht="12.75">
      <c r="A339" s="393"/>
      <c r="B339" s="394"/>
      <c r="C339" s="396"/>
      <c r="D339" s="865" t="s">
        <v>547</v>
      </c>
      <c r="E339" s="867"/>
      <c r="F339" s="413">
        <f t="shared" si="0"/>
        <v>0</v>
      </c>
      <c r="G339" s="394" t="s">
        <v>531</v>
      </c>
      <c r="H339" s="396" t="s">
        <v>532</v>
      </c>
      <c r="I339" s="396"/>
      <c r="J339" s="396"/>
      <c r="K339" s="423">
        <v>51627</v>
      </c>
      <c r="L339" s="196"/>
    </row>
    <row r="340" spans="1:12" ht="13.5" thickBot="1">
      <c r="A340" s="393"/>
      <c r="B340" s="394" t="s">
        <v>561</v>
      </c>
      <c r="C340" s="403" t="s">
        <v>573</v>
      </c>
      <c r="D340" s="409"/>
      <c r="E340" s="410"/>
      <c r="F340" s="413">
        <f t="shared" si="0"/>
        <v>0</v>
      </c>
      <c r="G340" s="394" t="s">
        <v>561</v>
      </c>
      <c r="H340" s="865" t="s">
        <v>580</v>
      </c>
      <c r="I340" s="866"/>
      <c r="J340" s="867"/>
      <c r="K340" s="397">
        <f t="shared" si="1"/>
        <v>2000</v>
      </c>
      <c r="L340" s="196"/>
    </row>
    <row r="341" spans="1:12" ht="14.25" thickBot="1">
      <c r="A341" s="393"/>
      <c r="B341" s="509" t="s">
        <v>574</v>
      </c>
      <c r="C341" s="509"/>
      <c r="D341" s="509"/>
      <c r="E341" s="509"/>
      <c r="F341" s="512">
        <f>SUM(F328:F340)</f>
        <v>563819</v>
      </c>
      <c r="G341" s="414" t="s">
        <v>518</v>
      </c>
      <c r="H341" s="862" t="s">
        <v>585</v>
      </c>
      <c r="I341" s="863"/>
      <c r="J341" s="864"/>
      <c r="K341" s="468">
        <f t="shared" si="1"/>
        <v>49250</v>
      </c>
      <c r="L341" s="196"/>
    </row>
    <row r="342" spans="1:12" ht="12.75">
      <c r="A342" s="511"/>
      <c r="B342" s="394" t="s">
        <v>518</v>
      </c>
      <c r="C342" s="398" t="s">
        <v>258</v>
      </c>
      <c r="D342" s="399"/>
      <c r="E342" s="400"/>
      <c r="F342" s="411">
        <v>1340</v>
      </c>
      <c r="G342" s="414" t="s">
        <v>514</v>
      </c>
      <c r="H342" s="862" t="s">
        <v>533</v>
      </c>
      <c r="I342" s="863"/>
      <c r="J342" s="864"/>
      <c r="K342" s="423"/>
      <c r="L342" s="196"/>
    </row>
    <row r="343" spans="1:12" ht="13.5" thickBot="1">
      <c r="A343" s="393"/>
      <c r="B343" s="394" t="s">
        <v>514</v>
      </c>
      <c r="C343" s="398" t="s">
        <v>260</v>
      </c>
      <c r="D343" s="399"/>
      <c r="E343" s="400"/>
      <c r="F343" s="423">
        <v>121036</v>
      </c>
      <c r="G343" s="394" t="s">
        <v>554</v>
      </c>
      <c r="H343" s="865" t="s">
        <v>563</v>
      </c>
      <c r="I343" s="866"/>
      <c r="J343" s="867"/>
      <c r="K343" s="451">
        <f t="shared" si="1"/>
        <v>0</v>
      </c>
      <c r="L343" s="196"/>
    </row>
    <row r="344" spans="1:12" ht="14.25" thickBot="1">
      <c r="A344" s="393"/>
      <c r="B344" s="394" t="s">
        <v>554</v>
      </c>
      <c r="C344" s="396" t="s">
        <v>555</v>
      </c>
      <c r="D344" s="396"/>
      <c r="E344" s="396"/>
      <c r="F344" s="413">
        <f>SUM(F261)</f>
        <v>0</v>
      </c>
      <c r="G344" s="394"/>
      <c r="H344" s="868" t="s">
        <v>534</v>
      </c>
      <c r="I344" s="869"/>
      <c r="J344" s="870"/>
      <c r="K344" s="512">
        <f>SUM(K333:K343)</f>
        <v>711481</v>
      </c>
      <c r="L344" s="196"/>
    </row>
    <row r="345" spans="1:12" ht="12.75">
      <c r="A345" s="393"/>
      <c r="B345" s="394" t="s">
        <v>538</v>
      </c>
      <c r="C345" s="396" t="s">
        <v>539</v>
      </c>
      <c r="D345" s="396"/>
      <c r="E345" s="396"/>
      <c r="F345" s="423">
        <f>SUM(F262)</f>
        <v>0</v>
      </c>
      <c r="G345" s="394" t="s">
        <v>538</v>
      </c>
      <c r="H345" s="396" t="s">
        <v>164</v>
      </c>
      <c r="I345" s="396"/>
      <c r="J345" s="396"/>
      <c r="K345" s="411">
        <f>SUM(K262)</f>
        <v>6950</v>
      </c>
      <c r="L345" s="196"/>
    </row>
    <row r="346" spans="1:12" ht="12.75">
      <c r="A346" s="393"/>
      <c r="B346" s="394" t="s">
        <v>556</v>
      </c>
      <c r="C346" s="396" t="s">
        <v>586</v>
      </c>
      <c r="D346" s="396"/>
      <c r="E346" s="396"/>
      <c r="F346" s="413">
        <f>SUM(F263)</f>
        <v>0</v>
      </c>
      <c r="G346" s="394" t="s">
        <v>556</v>
      </c>
      <c r="H346" s="396" t="s">
        <v>569</v>
      </c>
      <c r="I346" s="403"/>
      <c r="J346" s="405"/>
      <c r="K346" s="413">
        <f>SUM(K263)</f>
        <v>0</v>
      </c>
      <c r="L346" s="196"/>
    </row>
    <row r="347" spans="1:12" ht="12.75">
      <c r="A347" s="393"/>
      <c r="B347" s="394" t="s">
        <v>523</v>
      </c>
      <c r="C347" s="398" t="s">
        <v>224</v>
      </c>
      <c r="D347" s="399"/>
      <c r="E347" s="400"/>
      <c r="F347" s="423">
        <f>SUM(F264)</f>
        <v>149020</v>
      </c>
      <c r="G347" s="394" t="s">
        <v>523</v>
      </c>
      <c r="H347" s="865" t="s">
        <v>570</v>
      </c>
      <c r="I347" s="866"/>
      <c r="J347" s="867"/>
      <c r="K347" s="397">
        <f>SUM(K264)</f>
        <v>0</v>
      </c>
      <c r="L347" s="196"/>
    </row>
    <row r="348" spans="1:12" ht="12.75">
      <c r="A348" s="393"/>
      <c r="B348" s="394" t="s">
        <v>519</v>
      </c>
      <c r="C348" s="398" t="s">
        <v>558</v>
      </c>
      <c r="D348" s="399"/>
      <c r="E348" s="400"/>
      <c r="F348" s="401">
        <f>SUM(F265)</f>
        <v>0</v>
      </c>
      <c r="G348" s="394" t="s">
        <v>519</v>
      </c>
      <c r="H348" s="403" t="s">
        <v>520</v>
      </c>
      <c r="I348" s="404"/>
      <c r="J348" s="405"/>
      <c r="K348" s="423">
        <f>SUM(K265)</f>
        <v>0</v>
      </c>
      <c r="L348" s="196"/>
    </row>
    <row r="349" spans="1:12" ht="12.75">
      <c r="A349" s="393"/>
      <c r="B349" s="414" t="s">
        <v>571</v>
      </c>
      <c r="C349" s="440" t="s">
        <v>587</v>
      </c>
      <c r="D349" s="449"/>
      <c r="E349" s="450"/>
      <c r="F349" s="413"/>
      <c r="G349" s="394" t="s">
        <v>571</v>
      </c>
      <c r="H349" s="403" t="s">
        <v>572</v>
      </c>
      <c r="I349" s="404"/>
      <c r="J349" s="405"/>
      <c r="K349" s="423">
        <v>23394</v>
      </c>
      <c r="L349" s="196"/>
    </row>
    <row r="350" spans="1:12" ht="12.75">
      <c r="A350" s="393"/>
      <c r="B350" s="394"/>
      <c r="C350" s="398"/>
      <c r="D350" s="399"/>
      <c r="E350" s="400"/>
      <c r="F350" s="397"/>
      <c r="G350" s="394" t="s">
        <v>521</v>
      </c>
      <c r="H350" s="396" t="s">
        <v>522</v>
      </c>
      <c r="I350" s="404"/>
      <c r="J350" s="405"/>
      <c r="K350" s="423">
        <f>SUM(K300,K267)</f>
        <v>28200</v>
      </c>
      <c r="L350" s="196"/>
    </row>
    <row r="351" spans="1:12" ht="12.75">
      <c r="A351" s="393"/>
      <c r="B351" s="394"/>
      <c r="C351" s="398"/>
      <c r="D351" s="399"/>
      <c r="E351" s="400"/>
      <c r="F351" s="397"/>
      <c r="G351" s="414" t="s">
        <v>548</v>
      </c>
      <c r="H351" s="417" t="s">
        <v>549</v>
      </c>
      <c r="I351" s="444"/>
      <c r="J351" s="445"/>
      <c r="K351" s="468">
        <f>SUM(K268)</f>
        <v>0</v>
      </c>
      <c r="L351" s="196"/>
    </row>
    <row r="352" spans="1:12" ht="12.75">
      <c r="A352" s="393"/>
      <c r="B352" s="394"/>
      <c r="C352" s="398"/>
      <c r="D352" s="399"/>
      <c r="E352" s="400"/>
      <c r="F352" s="397"/>
      <c r="G352" s="414" t="s">
        <v>550</v>
      </c>
      <c r="H352" s="417" t="s">
        <v>551</v>
      </c>
      <c r="I352" s="444"/>
      <c r="J352" s="445"/>
      <c r="K352" s="413">
        <f>SUM(K269)</f>
        <v>0</v>
      </c>
      <c r="L352" s="196"/>
    </row>
    <row r="353" spans="1:12" ht="13.5" thickBot="1">
      <c r="A353" s="393"/>
      <c r="B353" s="394"/>
      <c r="C353" s="398"/>
      <c r="D353" s="399"/>
      <c r="E353" s="400"/>
      <c r="F353" s="424"/>
      <c r="G353" s="414" t="s">
        <v>552</v>
      </c>
      <c r="H353" s="417" t="s">
        <v>553</v>
      </c>
      <c r="I353" s="444"/>
      <c r="J353" s="445"/>
      <c r="K353" s="413">
        <f>SUM(K270)</f>
        <v>0</v>
      </c>
      <c r="L353" s="196"/>
    </row>
    <row r="354" spans="1:12" ht="14.25" thickBot="1">
      <c r="A354" s="393"/>
      <c r="B354" s="861" t="s">
        <v>588</v>
      </c>
      <c r="C354" s="861"/>
      <c r="D354" s="861"/>
      <c r="E354" s="861"/>
      <c r="F354" s="512">
        <f>SUM(F342:F353)</f>
        <v>271396</v>
      </c>
      <c r="G354" s="414" t="s">
        <v>524</v>
      </c>
      <c r="H354" s="417" t="s">
        <v>776</v>
      </c>
      <c r="I354" s="444"/>
      <c r="J354" s="445"/>
      <c r="K354" s="423">
        <v>210000</v>
      </c>
      <c r="L354" s="196"/>
    </row>
    <row r="355" spans="1:12" ht="14.25" thickBot="1">
      <c r="A355" s="871" t="s">
        <v>718</v>
      </c>
      <c r="B355" s="872"/>
      <c r="C355" s="872"/>
      <c r="D355" s="872"/>
      <c r="E355" s="873"/>
      <c r="F355" s="512">
        <f>SUM(F354,F341)</f>
        <v>835215</v>
      </c>
      <c r="G355" s="394"/>
      <c r="H355" s="470" t="s">
        <v>590</v>
      </c>
      <c r="I355" s="471"/>
      <c r="J355" s="472"/>
      <c r="K355" s="539">
        <f>SUM(K345:K354)</f>
        <v>268544</v>
      </c>
      <c r="L355" s="196"/>
    </row>
    <row r="356" spans="1:12" ht="13.5" thickBot="1">
      <c r="A356" s="470"/>
      <c r="B356" s="449" t="s">
        <v>521</v>
      </c>
      <c r="F356" s="474"/>
      <c r="G356" s="509"/>
      <c r="H356" s="449" t="s">
        <v>562</v>
      </c>
      <c r="I356" s="471"/>
      <c r="J356" s="472"/>
      <c r="K356" s="418">
        <v>-144810</v>
      </c>
      <c r="L356" s="196"/>
    </row>
    <row r="357" spans="1:12" ht="13.5" thickBot="1">
      <c r="A357" s="470"/>
      <c r="B357" s="425" t="s">
        <v>548</v>
      </c>
      <c r="C357" s="447" t="s">
        <v>564</v>
      </c>
      <c r="D357" s="471"/>
      <c r="E357" s="472"/>
      <c r="F357" s="474">
        <f>SUM(F274)</f>
        <v>0</v>
      </c>
      <c r="G357" s="509"/>
      <c r="H357" s="470"/>
      <c r="I357" s="471"/>
      <c r="J357" s="472"/>
      <c r="K357" s="407"/>
      <c r="L357" s="196"/>
    </row>
    <row r="358" spans="1:12" ht="14.25" thickBot="1">
      <c r="A358" s="470" t="s">
        <v>710</v>
      </c>
      <c r="B358" s="449"/>
      <c r="C358" s="449"/>
      <c r="D358" s="471"/>
      <c r="E358" s="472"/>
      <c r="F358" s="512">
        <f>SUM(F357,F356,F355)</f>
        <v>835215</v>
      </c>
      <c r="G358" s="861" t="s">
        <v>719</v>
      </c>
      <c r="H358" s="861"/>
      <c r="I358" s="861"/>
      <c r="J358" s="861"/>
      <c r="K358" s="512">
        <v>835215</v>
      </c>
      <c r="L358" s="718">
        <v>102</v>
      </c>
    </row>
  </sheetData>
  <sheetProtection/>
  <mergeCells count="240">
    <mergeCell ref="G358:J358"/>
    <mergeCell ref="H342:J342"/>
    <mergeCell ref="H343:J343"/>
    <mergeCell ref="H344:J344"/>
    <mergeCell ref="H347:J347"/>
    <mergeCell ref="B354:E354"/>
    <mergeCell ref="A355:E355"/>
    <mergeCell ref="C336:E336"/>
    <mergeCell ref="H336:J336"/>
    <mergeCell ref="H337:J337"/>
    <mergeCell ref="D339:E339"/>
    <mergeCell ref="H340:J340"/>
    <mergeCell ref="H341:J341"/>
    <mergeCell ref="C327:E327"/>
    <mergeCell ref="H327:J327"/>
    <mergeCell ref="A328:E328"/>
    <mergeCell ref="C329:E329"/>
    <mergeCell ref="H329:J329"/>
    <mergeCell ref="C331:E331"/>
    <mergeCell ref="H331:J331"/>
    <mergeCell ref="H319:J319"/>
    <mergeCell ref="G320:K320"/>
    <mergeCell ref="C321:E321"/>
    <mergeCell ref="H321:J321"/>
    <mergeCell ref="C322:E322"/>
    <mergeCell ref="C326:E326"/>
    <mergeCell ref="H326:J326"/>
    <mergeCell ref="G311:K311"/>
    <mergeCell ref="C312:E312"/>
    <mergeCell ref="H312:J312"/>
    <mergeCell ref="C314:E314"/>
    <mergeCell ref="H314:J314"/>
    <mergeCell ref="C318:E318"/>
    <mergeCell ref="H318:J318"/>
    <mergeCell ref="H301:J301"/>
    <mergeCell ref="C304:E304"/>
    <mergeCell ref="H305:J305"/>
    <mergeCell ref="C306:E306"/>
    <mergeCell ref="H306:J306"/>
    <mergeCell ref="A310:E310"/>
    <mergeCell ref="C287:E287"/>
    <mergeCell ref="H287:J287"/>
    <mergeCell ref="C289:E289"/>
    <mergeCell ref="C294:E294"/>
    <mergeCell ref="C296:E296"/>
    <mergeCell ref="H297:J297"/>
    <mergeCell ref="H278:J278"/>
    <mergeCell ref="C279:E279"/>
    <mergeCell ref="H280:J280"/>
    <mergeCell ref="C281:E281"/>
    <mergeCell ref="C283:E283"/>
    <mergeCell ref="H283:J283"/>
    <mergeCell ref="A272:E272"/>
    <mergeCell ref="H272:J272"/>
    <mergeCell ref="G275:J275"/>
    <mergeCell ref="A276:E276"/>
    <mergeCell ref="A277:F277"/>
    <mergeCell ref="H277:J277"/>
    <mergeCell ref="H257:J257"/>
    <mergeCell ref="H258:J258"/>
    <mergeCell ref="H259:J259"/>
    <mergeCell ref="H260:J260"/>
    <mergeCell ref="H261:J261"/>
    <mergeCell ref="H264:J264"/>
    <mergeCell ref="C248:E248"/>
    <mergeCell ref="H248:J248"/>
    <mergeCell ref="C253:E253"/>
    <mergeCell ref="H253:J253"/>
    <mergeCell ref="H254:J254"/>
    <mergeCell ref="D256:E256"/>
    <mergeCell ref="H237:J237"/>
    <mergeCell ref="C238:E238"/>
    <mergeCell ref="H238:J238"/>
    <mergeCell ref="H239:J239"/>
    <mergeCell ref="A245:E245"/>
    <mergeCell ref="C246:E246"/>
    <mergeCell ref="H246:J246"/>
    <mergeCell ref="H232:J232"/>
    <mergeCell ref="C233:E233"/>
    <mergeCell ref="H233:J233"/>
    <mergeCell ref="H234:J234"/>
    <mergeCell ref="H235:J235"/>
    <mergeCell ref="C236:E236"/>
    <mergeCell ref="H236:J236"/>
    <mergeCell ref="C224:E224"/>
    <mergeCell ref="H224:J224"/>
    <mergeCell ref="H225:J225"/>
    <mergeCell ref="C228:E228"/>
    <mergeCell ref="H230:J230"/>
    <mergeCell ref="C231:E231"/>
    <mergeCell ref="H231:J231"/>
    <mergeCell ref="C219:E219"/>
    <mergeCell ref="H219:J219"/>
    <mergeCell ref="H220:J220"/>
    <mergeCell ref="C221:E221"/>
    <mergeCell ref="H221:J221"/>
    <mergeCell ref="C222:E222"/>
    <mergeCell ref="H222:J222"/>
    <mergeCell ref="H199:J199"/>
    <mergeCell ref="H200:J200"/>
    <mergeCell ref="C208:E208"/>
    <mergeCell ref="C211:E211"/>
    <mergeCell ref="C215:E215"/>
    <mergeCell ref="H218:J218"/>
    <mergeCell ref="H193:J193"/>
    <mergeCell ref="H194:J194"/>
    <mergeCell ref="H195:J195"/>
    <mergeCell ref="C196:E196"/>
    <mergeCell ref="H196:J196"/>
    <mergeCell ref="H197:J197"/>
    <mergeCell ref="C176:E176"/>
    <mergeCell ref="C181:E181"/>
    <mergeCell ref="C182:E182"/>
    <mergeCell ref="C183:E183"/>
    <mergeCell ref="H191:J191"/>
    <mergeCell ref="C192:E192"/>
    <mergeCell ref="H172:J172"/>
    <mergeCell ref="C173:E173"/>
    <mergeCell ref="H173:J173"/>
    <mergeCell ref="C174:E174"/>
    <mergeCell ref="H174:J174"/>
    <mergeCell ref="C175:E175"/>
    <mergeCell ref="H168:J168"/>
    <mergeCell ref="H169:J169"/>
    <mergeCell ref="C170:E170"/>
    <mergeCell ref="H170:J170"/>
    <mergeCell ref="C171:E171"/>
    <mergeCell ref="H171:J171"/>
    <mergeCell ref="C162:E162"/>
    <mergeCell ref="C163:E163"/>
    <mergeCell ref="H164:J164"/>
    <mergeCell ref="C166:E166"/>
    <mergeCell ref="H166:J166"/>
    <mergeCell ref="C167:E167"/>
    <mergeCell ref="C152:E152"/>
    <mergeCell ref="C153:E153"/>
    <mergeCell ref="H154:J154"/>
    <mergeCell ref="C159:E159"/>
    <mergeCell ref="H159:J159"/>
    <mergeCell ref="C160:E160"/>
    <mergeCell ref="H160:J160"/>
    <mergeCell ref="C137:E137"/>
    <mergeCell ref="H142:J142"/>
    <mergeCell ref="C143:E143"/>
    <mergeCell ref="H146:J146"/>
    <mergeCell ref="C150:E150"/>
    <mergeCell ref="H150:J150"/>
    <mergeCell ref="C126:E126"/>
    <mergeCell ref="C132:E132"/>
    <mergeCell ref="H132:J132"/>
    <mergeCell ref="H135:J135"/>
    <mergeCell ref="C136:E136"/>
    <mergeCell ref="H136:J136"/>
    <mergeCell ref="C117:E117"/>
    <mergeCell ref="H117:J117"/>
    <mergeCell ref="C118:E118"/>
    <mergeCell ref="C120:E120"/>
    <mergeCell ref="H120:J120"/>
    <mergeCell ref="C121:E121"/>
    <mergeCell ref="H121:J121"/>
    <mergeCell ref="C110:E110"/>
    <mergeCell ref="H110:J110"/>
    <mergeCell ref="H111:J111"/>
    <mergeCell ref="H113:J113"/>
    <mergeCell ref="C116:E116"/>
    <mergeCell ref="H116:K116"/>
    <mergeCell ref="C101:E101"/>
    <mergeCell ref="C104:E104"/>
    <mergeCell ref="C105:E105"/>
    <mergeCell ref="C107:E107"/>
    <mergeCell ref="H107:J107"/>
    <mergeCell ref="C108:E108"/>
    <mergeCell ref="H90:J90"/>
    <mergeCell ref="C92:E92"/>
    <mergeCell ref="C95:E95"/>
    <mergeCell ref="C96:E96"/>
    <mergeCell ref="H98:J98"/>
    <mergeCell ref="C100:E100"/>
    <mergeCell ref="C81:E81"/>
    <mergeCell ref="H82:J82"/>
    <mergeCell ref="D84:E84"/>
    <mergeCell ref="C85:E85"/>
    <mergeCell ref="C86:E86"/>
    <mergeCell ref="C87:E87"/>
    <mergeCell ref="C72:E72"/>
    <mergeCell ref="C74:E74"/>
    <mergeCell ref="H74:J74"/>
    <mergeCell ref="H77:J77"/>
    <mergeCell ref="C79:E79"/>
    <mergeCell ref="H79:J79"/>
    <mergeCell ref="H65:J65"/>
    <mergeCell ref="C66:E66"/>
    <mergeCell ref="C67:E67"/>
    <mergeCell ref="H69:J69"/>
    <mergeCell ref="C70:E70"/>
    <mergeCell ref="H70:J70"/>
    <mergeCell ref="H43:J43"/>
    <mergeCell ref="C45:E45"/>
    <mergeCell ref="H45:J45"/>
    <mergeCell ref="H46:J46"/>
    <mergeCell ref="C64:E64"/>
    <mergeCell ref="H64:J64"/>
    <mergeCell ref="C37:E37"/>
    <mergeCell ref="H37:J37"/>
    <mergeCell ref="C39:E39"/>
    <mergeCell ref="C40:E40"/>
    <mergeCell ref="C41:E41"/>
    <mergeCell ref="C42:E42"/>
    <mergeCell ref="H29:J29"/>
    <mergeCell ref="C31:E31"/>
    <mergeCell ref="H31:J31"/>
    <mergeCell ref="C33:E33"/>
    <mergeCell ref="C34:E34"/>
    <mergeCell ref="H35:J35"/>
    <mergeCell ref="H22:J22"/>
    <mergeCell ref="C24:E24"/>
    <mergeCell ref="H26:J26"/>
    <mergeCell ref="C27:E27"/>
    <mergeCell ref="H27:J27"/>
    <mergeCell ref="C28:E28"/>
    <mergeCell ref="H28:J28"/>
    <mergeCell ref="C14:E14"/>
    <mergeCell ref="H16:J16"/>
    <mergeCell ref="H17:J17"/>
    <mergeCell ref="C19:E19"/>
    <mergeCell ref="H19:J19"/>
    <mergeCell ref="C21:E21"/>
    <mergeCell ref="H21:J21"/>
    <mergeCell ref="C7:E7"/>
    <mergeCell ref="H7:J7"/>
    <mergeCell ref="C8:E8"/>
    <mergeCell ref="C9:E9"/>
    <mergeCell ref="H12:J12"/>
    <mergeCell ref="C13:E13"/>
    <mergeCell ref="J1:K1"/>
    <mergeCell ref="B2:K2"/>
    <mergeCell ref="C4:D4"/>
    <mergeCell ref="H4:I4"/>
    <mergeCell ref="B5:E5"/>
    <mergeCell ref="G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5.140625" style="0" customWidth="1"/>
    <col min="4" max="4" width="26.28125" style="0" customWidth="1"/>
    <col min="5" max="5" width="14.28125" style="0" customWidth="1"/>
    <col min="6" max="6" width="18.421875" style="0" customWidth="1"/>
  </cols>
  <sheetData>
    <row r="1" spans="1:6" ht="12.75">
      <c r="A1" s="622"/>
      <c r="B1" s="622"/>
      <c r="C1" s="622"/>
      <c r="D1" s="622"/>
      <c r="E1" s="931" t="s">
        <v>654</v>
      </c>
      <c r="F1" s="931"/>
    </row>
    <row r="2" spans="1:6" ht="25.5">
      <c r="A2" s="623" t="s">
        <v>624</v>
      </c>
      <c r="B2" s="624"/>
      <c r="C2" s="624"/>
      <c r="D2" s="624"/>
      <c r="E2" s="624"/>
      <c r="F2" s="624"/>
    </row>
    <row r="3" spans="1:6" ht="13.5" thickBot="1">
      <c r="A3" s="625"/>
      <c r="B3" s="626"/>
      <c r="C3" s="626"/>
      <c r="D3" s="626"/>
      <c r="E3" s="626"/>
      <c r="F3" s="627" t="s">
        <v>504</v>
      </c>
    </row>
    <row r="4" spans="1:6" ht="13.5" thickBot="1">
      <c r="A4" s="628" t="s">
        <v>455</v>
      </c>
      <c r="B4" s="629"/>
      <c r="C4" s="629"/>
      <c r="D4" s="628" t="s">
        <v>457</v>
      </c>
      <c r="E4" s="629"/>
      <c r="F4" s="630"/>
    </row>
    <row r="5" spans="1:6" ht="39" thickBot="1">
      <c r="A5" s="631" t="s">
        <v>128</v>
      </c>
      <c r="B5" s="632" t="s">
        <v>466</v>
      </c>
      <c r="C5" s="632" t="s">
        <v>826</v>
      </c>
      <c r="D5" s="631" t="s">
        <v>128</v>
      </c>
      <c r="E5" s="632" t="s">
        <v>466</v>
      </c>
      <c r="F5" s="633" t="s">
        <v>827</v>
      </c>
    </row>
    <row r="6" spans="1:6" ht="12.75">
      <c r="A6" s="634" t="s">
        <v>235</v>
      </c>
      <c r="B6" s="635">
        <v>86087</v>
      </c>
      <c r="C6" s="636">
        <v>86087</v>
      </c>
      <c r="D6" s="637" t="s">
        <v>189</v>
      </c>
      <c r="E6" s="635">
        <v>606608</v>
      </c>
      <c r="F6" s="638">
        <v>606608</v>
      </c>
    </row>
    <row r="7" spans="1:6" ht="25.5">
      <c r="A7" s="639" t="s">
        <v>239</v>
      </c>
      <c r="B7" s="640">
        <v>243352</v>
      </c>
      <c r="C7" s="641">
        <v>243352</v>
      </c>
      <c r="D7" s="642" t="s">
        <v>236</v>
      </c>
      <c r="E7" s="640">
        <v>159791</v>
      </c>
      <c r="F7" s="643">
        <v>159791</v>
      </c>
    </row>
    <row r="8" spans="1:6" ht="42.75" customHeight="1">
      <c r="A8" s="639" t="s">
        <v>625</v>
      </c>
      <c r="B8" s="640">
        <v>607652</v>
      </c>
      <c r="C8" s="644">
        <v>611626</v>
      </c>
      <c r="D8" s="642" t="s">
        <v>606</v>
      </c>
      <c r="E8" s="640">
        <v>302280</v>
      </c>
      <c r="F8" s="643">
        <v>316344</v>
      </c>
    </row>
    <row r="9" spans="1:6" ht="25.5">
      <c r="A9" s="639" t="s">
        <v>532</v>
      </c>
      <c r="B9" s="640">
        <v>219000</v>
      </c>
      <c r="C9" s="644">
        <v>219000</v>
      </c>
      <c r="D9" s="642" t="s">
        <v>530</v>
      </c>
      <c r="E9" s="640">
        <v>8346</v>
      </c>
      <c r="F9" s="643">
        <v>8346</v>
      </c>
    </row>
    <row r="10" spans="1:6" ht="25.5">
      <c r="A10" s="639" t="s">
        <v>626</v>
      </c>
      <c r="B10" s="640">
        <v>0</v>
      </c>
      <c r="C10" s="644"/>
      <c r="D10" s="645" t="s">
        <v>627</v>
      </c>
      <c r="E10" s="640">
        <v>29195</v>
      </c>
      <c r="F10" s="646">
        <v>29193</v>
      </c>
    </row>
    <row r="11" spans="1:6" ht="25.5">
      <c r="A11" s="639" t="s">
        <v>628</v>
      </c>
      <c r="B11" s="640">
        <v>2000</v>
      </c>
      <c r="C11" s="641">
        <v>2000</v>
      </c>
      <c r="D11" s="642" t="s">
        <v>545</v>
      </c>
      <c r="E11" s="640">
        <v>2125</v>
      </c>
      <c r="F11" s="646">
        <v>2125</v>
      </c>
    </row>
    <row r="12" spans="1:6" ht="25.5">
      <c r="A12" s="647" t="s">
        <v>629</v>
      </c>
      <c r="B12" s="640">
        <v>49250</v>
      </c>
      <c r="C12" s="641">
        <v>49250</v>
      </c>
      <c r="D12" s="642" t="s">
        <v>576</v>
      </c>
      <c r="E12" s="640">
        <v>87399</v>
      </c>
      <c r="F12" s="643">
        <v>87399</v>
      </c>
    </row>
    <row r="13" spans="1:6" ht="12.75">
      <c r="A13" s="647" t="s">
        <v>533</v>
      </c>
      <c r="B13" s="640"/>
      <c r="C13" s="644"/>
      <c r="D13" s="642" t="s">
        <v>583</v>
      </c>
      <c r="E13" s="640"/>
      <c r="F13" s="643"/>
    </row>
    <row r="14" spans="1:6" ht="12.75">
      <c r="A14" s="647" t="s">
        <v>620</v>
      </c>
      <c r="B14" s="640"/>
      <c r="C14" s="644"/>
      <c r="D14" s="642" t="s">
        <v>630</v>
      </c>
      <c r="E14" s="640">
        <v>14000</v>
      </c>
      <c r="F14" s="646">
        <v>14000</v>
      </c>
    </row>
    <row r="15" spans="1:6" ht="12.75">
      <c r="A15" s="647" t="s">
        <v>631</v>
      </c>
      <c r="B15" s="640"/>
      <c r="C15" s="641"/>
      <c r="D15" s="642" t="s">
        <v>632</v>
      </c>
      <c r="E15" s="640"/>
      <c r="F15" s="646"/>
    </row>
    <row r="16" spans="1:6" ht="12.75">
      <c r="A16" s="647"/>
      <c r="B16" s="640"/>
      <c r="C16" s="641"/>
      <c r="D16" s="647" t="s">
        <v>633</v>
      </c>
      <c r="E16" s="640">
        <v>6693</v>
      </c>
      <c r="F16" s="643">
        <v>6693</v>
      </c>
    </row>
    <row r="17" spans="1:6" ht="12.75">
      <c r="A17" s="647"/>
      <c r="B17" s="640"/>
      <c r="C17" s="641"/>
      <c r="D17" s="647" t="s">
        <v>634</v>
      </c>
      <c r="E17" s="640"/>
      <c r="F17" s="646"/>
    </row>
    <row r="18" spans="1:6" ht="13.5" thickBot="1">
      <c r="A18" s="648"/>
      <c r="B18" s="649"/>
      <c r="C18" s="650"/>
      <c r="D18" s="648" t="s">
        <v>635</v>
      </c>
      <c r="E18" s="649"/>
      <c r="F18" s="651"/>
    </row>
    <row r="19" spans="1:6" ht="14.25" thickBot="1">
      <c r="A19" s="652" t="s">
        <v>73</v>
      </c>
      <c r="B19" s="653">
        <f>SUM(B6:B17)</f>
        <v>1207341</v>
      </c>
      <c r="C19" s="654">
        <f>SUM(C6:C17)</f>
        <v>1211315</v>
      </c>
      <c r="D19" s="652" t="s">
        <v>73</v>
      </c>
      <c r="E19" s="653">
        <f>SUM(E6:E18)</f>
        <v>1216437</v>
      </c>
      <c r="F19" s="655">
        <f>SUM(F6:F18)</f>
        <v>1230499</v>
      </c>
    </row>
    <row r="20" spans="1:6" ht="13.5" thickBot="1">
      <c r="A20" s="656" t="s">
        <v>636</v>
      </c>
      <c r="B20" s="657">
        <f>SUM(E19-B19)</f>
        <v>9096</v>
      </c>
      <c r="C20" s="658">
        <f>SUM(F19-C19)</f>
        <v>19184</v>
      </c>
      <c r="D20" s="656" t="s">
        <v>637</v>
      </c>
      <c r="E20" s="657"/>
      <c r="F20" s="659"/>
    </row>
    <row r="21" spans="1:6" ht="12.75">
      <c r="A21" s="622"/>
      <c r="B21" s="622"/>
      <c r="C21" s="622"/>
      <c r="D21" s="622"/>
      <c r="E21" s="622"/>
      <c r="F21" s="622"/>
    </row>
    <row r="22" spans="1:6" ht="12.75">
      <c r="A22" s="622"/>
      <c r="B22" s="622"/>
      <c r="C22" s="622"/>
      <c r="D22" s="622"/>
      <c r="E22" s="931" t="s">
        <v>777</v>
      </c>
      <c r="F22" s="931"/>
    </row>
    <row r="23" spans="1:6" ht="25.5">
      <c r="A23" s="623" t="s">
        <v>638</v>
      </c>
      <c r="B23" s="624"/>
      <c r="C23" s="624"/>
      <c r="D23" s="624"/>
      <c r="E23" s="624"/>
      <c r="F23" s="624"/>
    </row>
    <row r="24" spans="1:6" ht="13.5" thickBot="1">
      <c r="A24" s="625"/>
      <c r="B24" s="626"/>
      <c r="C24" s="626"/>
      <c r="D24" s="626"/>
      <c r="E24" s="626"/>
      <c r="F24" s="627" t="s">
        <v>504</v>
      </c>
    </row>
    <row r="25" spans="1:6" ht="13.5" thickBot="1">
      <c r="A25" s="628" t="s">
        <v>455</v>
      </c>
      <c r="B25" s="629"/>
      <c r="C25" s="629"/>
      <c r="D25" s="628" t="s">
        <v>457</v>
      </c>
      <c r="E25" s="629"/>
      <c r="F25" s="630"/>
    </row>
    <row r="26" spans="1:6" ht="39" thickBot="1">
      <c r="A26" s="631" t="s">
        <v>128</v>
      </c>
      <c r="B26" s="632" t="s">
        <v>795</v>
      </c>
      <c r="C26" s="632" t="s">
        <v>828</v>
      </c>
      <c r="D26" s="631" t="s">
        <v>128</v>
      </c>
      <c r="E26" s="632" t="s">
        <v>796</v>
      </c>
      <c r="F26" s="633" t="s">
        <v>829</v>
      </c>
    </row>
    <row r="27" spans="1:6" ht="25.5">
      <c r="A27" s="660" t="s">
        <v>164</v>
      </c>
      <c r="B27" s="635">
        <v>6950</v>
      </c>
      <c r="C27" s="661">
        <v>6950</v>
      </c>
      <c r="D27" s="634" t="s">
        <v>258</v>
      </c>
      <c r="E27" s="635">
        <v>1340</v>
      </c>
      <c r="F27" s="638">
        <v>1340</v>
      </c>
    </row>
    <row r="28" spans="1:6" ht="25.5">
      <c r="A28" s="639" t="s">
        <v>569</v>
      </c>
      <c r="B28" s="640"/>
      <c r="C28" s="640">
        <v>0</v>
      </c>
      <c r="D28" s="639" t="s">
        <v>639</v>
      </c>
      <c r="E28" s="640">
        <v>121036</v>
      </c>
      <c r="F28" s="643">
        <v>121036</v>
      </c>
    </row>
    <row r="29" spans="1:6" ht="25.5">
      <c r="A29" s="639" t="s">
        <v>640</v>
      </c>
      <c r="B29" s="640"/>
      <c r="C29" s="662"/>
      <c r="D29" s="639" t="s">
        <v>555</v>
      </c>
      <c r="E29" s="640">
        <v>1323</v>
      </c>
      <c r="F29" s="646">
        <v>1323</v>
      </c>
    </row>
    <row r="30" spans="1:6" ht="25.5">
      <c r="A30" s="639" t="s">
        <v>522</v>
      </c>
      <c r="B30" s="640">
        <v>36665</v>
      </c>
      <c r="C30" s="662">
        <v>36665</v>
      </c>
      <c r="D30" s="639" t="s">
        <v>539</v>
      </c>
      <c r="E30" s="640"/>
      <c r="F30" s="643"/>
    </row>
    <row r="31" spans="1:6" ht="25.5">
      <c r="A31" s="639" t="s">
        <v>520</v>
      </c>
      <c r="B31" s="640">
        <v>28200</v>
      </c>
      <c r="C31" s="662">
        <v>28200</v>
      </c>
      <c r="D31" s="639" t="s">
        <v>641</v>
      </c>
      <c r="E31" s="640"/>
      <c r="F31" s="646"/>
    </row>
    <row r="32" spans="1:6" ht="25.5">
      <c r="A32" s="639" t="s">
        <v>642</v>
      </c>
      <c r="B32" s="640"/>
      <c r="C32" s="640"/>
      <c r="D32" s="639" t="s">
        <v>643</v>
      </c>
      <c r="E32" s="640"/>
      <c r="F32" s="646"/>
    </row>
    <row r="33" spans="1:6" ht="25.5">
      <c r="A33" s="639" t="s">
        <v>644</v>
      </c>
      <c r="B33" s="640"/>
      <c r="C33" s="640"/>
      <c r="D33" s="639" t="s">
        <v>645</v>
      </c>
      <c r="E33" s="640">
        <v>149020</v>
      </c>
      <c r="F33" s="643">
        <v>149020</v>
      </c>
    </row>
    <row r="34" spans="1:6" ht="25.5">
      <c r="A34" s="639" t="s">
        <v>553</v>
      </c>
      <c r="B34" s="640"/>
      <c r="C34" s="640"/>
      <c r="D34" s="639" t="s">
        <v>646</v>
      </c>
      <c r="E34" s="640"/>
      <c r="F34" s="646"/>
    </row>
    <row r="35" spans="1:6" ht="12.75">
      <c r="A35" s="639" t="s">
        <v>647</v>
      </c>
      <c r="B35" s="640"/>
      <c r="C35" s="640"/>
      <c r="D35" s="647" t="s">
        <v>648</v>
      </c>
      <c r="E35" s="640"/>
      <c r="F35" s="646"/>
    </row>
    <row r="36" spans="1:6" ht="13.5" thickBot="1">
      <c r="A36" s="639" t="s">
        <v>776</v>
      </c>
      <c r="B36" s="640">
        <v>210000</v>
      </c>
      <c r="C36" s="662">
        <v>210024</v>
      </c>
      <c r="D36" s="647" t="s">
        <v>265</v>
      </c>
      <c r="E36" s="640"/>
      <c r="F36" s="646"/>
    </row>
    <row r="37" spans="1:6" ht="14.25" thickBot="1">
      <c r="A37" s="652" t="s">
        <v>73</v>
      </c>
      <c r="B37" s="653">
        <f>SUM(B27:B36)</f>
        <v>281815</v>
      </c>
      <c r="C37" s="663">
        <f>SUM(C27:C36)</f>
        <v>281839</v>
      </c>
      <c r="D37" s="652" t="s">
        <v>73</v>
      </c>
      <c r="E37" s="653">
        <f>SUM(E27:E36)</f>
        <v>272719</v>
      </c>
      <c r="F37" s="655">
        <f>SUM(F27:F36)</f>
        <v>272719</v>
      </c>
    </row>
    <row r="38" spans="1:6" ht="13.5" thickBot="1">
      <c r="A38" s="656" t="s">
        <v>636</v>
      </c>
      <c r="B38" s="657"/>
      <c r="C38" s="657"/>
      <c r="D38" s="656" t="s">
        <v>637</v>
      </c>
      <c r="E38" s="657">
        <f>SUM(B37-E37)</f>
        <v>9096</v>
      </c>
      <c r="F38" s="664">
        <f>SUM(C37-F37)</f>
        <v>9120</v>
      </c>
    </row>
  </sheetData>
  <sheetProtection/>
  <mergeCells count="2">
    <mergeCell ref="E1:F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1">
      <selection activeCell="G1" sqref="G1:H1"/>
    </sheetView>
  </sheetViews>
  <sheetFormatPr defaultColWidth="9.140625" defaultRowHeight="12.75"/>
  <cols>
    <col min="1" max="1" width="19.140625" style="0" customWidth="1"/>
    <col min="3" max="3" width="33.00390625" style="0" customWidth="1"/>
    <col min="4" max="4" width="8.140625" style="0" customWidth="1"/>
    <col min="5" max="5" width="12.57421875" style="0" customWidth="1"/>
    <col min="6" max="6" width="4.28125" style="0" customWidth="1"/>
    <col min="7" max="7" width="29.8515625" style="0" customWidth="1"/>
    <col min="8" max="8" width="8.7109375" style="0" customWidth="1"/>
    <col min="9" max="9" width="6.57421875" style="0" customWidth="1"/>
  </cols>
  <sheetData>
    <row r="1" spans="1:8" ht="12.75">
      <c r="A1" s="540"/>
      <c r="B1" s="540"/>
      <c r="C1" s="936"/>
      <c r="D1" s="936"/>
      <c r="E1" s="540"/>
      <c r="F1" s="540"/>
      <c r="G1" s="936" t="s">
        <v>653</v>
      </c>
      <c r="H1" s="936"/>
    </row>
    <row r="2" spans="1:8" ht="12.75">
      <c r="A2" s="540"/>
      <c r="B2" s="540"/>
      <c r="C2" s="540"/>
      <c r="D2" s="541"/>
      <c r="E2" s="540"/>
      <c r="F2" s="540"/>
      <c r="G2" s="540"/>
      <c r="H2" s="541"/>
    </row>
    <row r="3" spans="1:8" ht="12.75">
      <c r="A3" s="937" t="s">
        <v>656</v>
      </c>
      <c r="B3" s="937"/>
      <c r="C3" s="937"/>
      <c r="D3" s="937"/>
      <c r="E3" s="937"/>
      <c r="F3" s="937"/>
      <c r="G3" s="937"/>
      <c r="H3" s="937"/>
    </row>
    <row r="4" spans="1:8" ht="12.75">
      <c r="A4" s="540"/>
      <c r="B4" s="540"/>
      <c r="C4" s="540"/>
      <c r="D4" s="540"/>
      <c r="E4" s="540"/>
      <c r="F4" s="540"/>
      <c r="G4" s="540"/>
      <c r="H4" s="540"/>
    </row>
    <row r="5" spans="1:8" ht="12.75">
      <c r="A5" s="540"/>
      <c r="B5" s="540"/>
      <c r="C5" s="540"/>
      <c r="D5" s="541"/>
      <c r="E5" s="542"/>
      <c r="F5" s="542"/>
      <c r="G5" s="542"/>
      <c r="H5" s="543" t="s">
        <v>504</v>
      </c>
    </row>
    <row r="6" spans="1:9" ht="12.75">
      <c r="A6" s="544" t="s">
        <v>596</v>
      </c>
      <c r="B6" s="545"/>
      <c r="C6" s="545"/>
      <c r="D6" s="546" t="s">
        <v>657</v>
      </c>
      <c r="E6" s="547" t="s">
        <v>596</v>
      </c>
      <c r="F6" s="548"/>
      <c r="G6" s="549"/>
      <c r="H6" s="698" t="s">
        <v>657</v>
      </c>
      <c r="I6" s="716" t="s">
        <v>763</v>
      </c>
    </row>
    <row r="7" spans="1:9" ht="12.75">
      <c r="A7" s="550" t="s">
        <v>597</v>
      </c>
      <c r="B7" s="551"/>
      <c r="C7" s="551"/>
      <c r="D7" s="552" t="s">
        <v>507</v>
      </c>
      <c r="E7" s="550" t="s">
        <v>598</v>
      </c>
      <c r="F7" s="551"/>
      <c r="G7" s="553"/>
      <c r="H7" s="699" t="s">
        <v>507</v>
      </c>
      <c r="I7" s="715"/>
    </row>
    <row r="8" spans="1:9" ht="12.75">
      <c r="A8" s="554" t="s">
        <v>658</v>
      </c>
      <c r="B8" s="555"/>
      <c r="C8" s="555"/>
      <c r="D8" s="556"/>
      <c r="E8" s="554" t="s">
        <v>678</v>
      </c>
      <c r="F8" s="555"/>
      <c r="G8" s="555"/>
      <c r="H8" s="700"/>
      <c r="I8" s="717"/>
    </row>
    <row r="9" spans="1:9" ht="12.75">
      <c r="A9" s="550" t="s">
        <v>599</v>
      </c>
      <c r="B9" s="557"/>
      <c r="C9" s="558"/>
      <c r="D9" s="559"/>
      <c r="E9" s="560" t="s">
        <v>599</v>
      </c>
      <c r="F9" s="542"/>
      <c r="G9" s="542"/>
      <c r="H9" s="701"/>
      <c r="I9" s="717"/>
    </row>
    <row r="10" spans="1:9" ht="12.75">
      <c r="A10" s="561" t="s">
        <v>659</v>
      </c>
      <c r="B10" s="562"/>
      <c r="C10" s="562"/>
      <c r="D10" s="563"/>
      <c r="E10" s="564" t="s">
        <v>659</v>
      </c>
      <c r="F10" s="562"/>
      <c r="G10" s="542"/>
      <c r="H10" s="702"/>
      <c r="I10" s="717"/>
    </row>
    <row r="11" spans="1:9" ht="12.75">
      <c r="A11" s="566"/>
      <c r="B11" s="567" t="s">
        <v>600</v>
      </c>
      <c r="C11" s="542" t="s">
        <v>511</v>
      </c>
      <c r="D11" s="568">
        <v>12550</v>
      </c>
      <c r="E11" s="542"/>
      <c r="F11" s="567" t="s">
        <v>600</v>
      </c>
      <c r="G11" s="542" t="s">
        <v>189</v>
      </c>
      <c r="H11" s="703">
        <v>128642</v>
      </c>
      <c r="I11" s="717"/>
    </row>
    <row r="12" spans="1:9" ht="12.75">
      <c r="A12" s="566"/>
      <c r="B12" s="567" t="s">
        <v>601</v>
      </c>
      <c r="C12" s="542" t="s">
        <v>602</v>
      </c>
      <c r="D12" s="568">
        <v>2075</v>
      </c>
      <c r="E12" s="542"/>
      <c r="F12" s="567" t="s">
        <v>601</v>
      </c>
      <c r="G12" s="542" t="s">
        <v>603</v>
      </c>
      <c r="H12" s="703">
        <v>22095</v>
      </c>
      <c r="I12" s="717"/>
    </row>
    <row r="13" spans="1:9" ht="12.75">
      <c r="A13" s="566"/>
      <c r="B13" s="567" t="s">
        <v>604</v>
      </c>
      <c r="C13" s="542" t="s">
        <v>605</v>
      </c>
      <c r="D13" s="569"/>
      <c r="E13" s="542"/>
      <c r="F13" s="567" t="s">
        <v>604</v>
      </c>
      <c r="G13" s="542" t="s">
        <v>606</v>
      </c>
      <c r="H13" s="703">
        <v>75006</v>
      </c>
      <c r="I13" s="717"/>
    </row>
    <row r="14" spans="1:9" ht="12.75">
      <c r="A14" s="566"/>
      <c r="B14" s="567" t="s">
        <v>607</v>
      </c>
      <c r="C14" s="542" t="s">
        <v>608</v>
      </c>
      <c r="D14" s="569"/>
      <c r="E14" s="542"/>
      <c r="F14" s="567" t="s">
        <v>607</v>
      </c>
      <c r="G14" s="542" t="s">
        <v>530</v>
      </c>
      <c r="H14" s="702">
        <v>2505</v>
      </c>
      <c r="I14" s="717"/>
    </row>
    <row r="15" spans="1:9" ht="12.75">
      <c r="A15" s="566"/>
      <c r="B15" s="567" t="s">
        <v>609</v>
      </c>
      <c r="C15" s="542" t="s">
        <v>610</v>
      </c>
      <c r="D15" s="568"/>
      <c r="E15" s="570"/>
      <c r="F15" s="567" t="s">
        <v>609</v>
      </c>
      <c r="G15" s="542" t="s">
        <v>544</v>
      </c>
      <c r="H15" s="704"/>
      <c r="I15" s="717"/>
    </row>
    <row r="16" spans="1:9" ht="12.75">
      <c r="A16" s="566"/>
      <c r="B16" s="567" t="s">
        <v>611</v>
      </c>
      <c r="C16" s="542" t="s">
        <v>612</v>
      </c>
      <c r="D16" s="569">
        <v>196352</v>
      </c>
      <c r="E16" s="542"/>
      <c r="F16" s="567" t="s">
        <v>613</v>
      </c>
      <c r="G16" s="542" t="s">
        <v>614</v>
      </c>
      <c r="H16" s="702"/>
      <c r="I16" s="717"/>
    </row>
    <row r="17" spans="1:9" ht="12.75">
      <c r="A17" s="566"/>
      <c r="B17" s="567" t="s">
        <v>615</v>
      </c>
      <c r="C17" s="542" t="s">
        <v>532</v>
      </c>
      <c r="D17" s="569"/>
      <c r="E17" s="542"/>
      <c r="F17" s="567" t="s">
        <v>611</v>
      </c>
      <c r="G17" s="542" t="s">
        <v>583</v>
      </c>
      <c r="H17" s="703"/>
      <c r="I17" s="717"/>
    </row>
    <row r="18" spans="1:9" ht="12.75">
      <c r="A18" s="566"/>
      <c r="B18" s="567" t="s">
        <v>616</v>
      </c>
      <c r="C18" s="542" t="s">
        <v>522</v>
      </c>
      <c r="D18" s="568">
        <v>13271</v>
      </c>
      <c r="E18" s="542"/>
      <c r="F18" s="567" t="s">
        <v>615</v>
      </c>
      <c r="G18" s="542" t="s">
        <v>258</v>
      </c>
      <c r="H18" s="702"/>
      <c r="I18" s="717"/>
    </row>
    <row r="19" spans="1:9" ht="12.75">
      <c r="A19" s="566"/>
      <c r="B19" s="567" t="s">
        <v>617</v>
      </c>
      <c r="C19" s="542" t="s">
        <v>533</v>
      </c>
      <c r="D19" s="568"/>
      <c r="E19" s="542"/>
      <c r="F19" s="567" t="s">
        <v>616</v>
      </c>
      <c r="G19" s="542" t="s">
        <v>618</v>
      </c>
      <c r="H19" s="702"/>
      <c r="I19" s="717"/>
    </row>
    <row r="20" spans="1:9" ht="12.75">
      <c r="A20" s="566"/>
      <c r="B20" s="567" t="s">
        <v>619</v>
      </c>
      <c r="C20" s="572" t="s">
        <v>620</v>
      </c>
      <c r="D20" s="571"/>
      <c r="E20" s="542"/>
      <c r="F20" s="567" t="s">
        <v>617</v>
      </c>
      <c r="G20" s="542" t="s">
        <v>621</v>
      </c>
      <c r="H20" s="702"/>
      <c r="I20" s="717"/>
    </row>
    <row r="21" spans="1:9" ht="12.75">
      <c r="A21" s="573"/>
      <c r="B21" s="574"/>
      <c r="C21" s="575" t="s">
        <v>622</v>
      </c>
      <c r="D21" s="576">
        <f>SUM(D11:D20)</f>
        <v>224248</v>
      </c>
      <c r="E21" s="575"/>
      <c r="F21" s="575"/>
      <c r="G21" s="575" t="s">
        <v>622</v>
      </c>
      <c r="H21" s="705">
        <f>SUM(H11:H20)</f>
        <v>228248</v>
      </c>
      <c r="I21" s="725">
        <v>65</v>
      </c>
    </row>
    <row r="22" spans="1:9" ht="12.75">
      <c r="A22" s="577" t="s">
        <v>660</v>
      </c>
      <c r="B22" s="570"/>
      <c r="C22" s="570"/>
      <c r="D22" s="568"/>
      <c r="E22" s="557" t="s">
        <v>679</v>
      </c>
      <c r="F22" s="557"/>
      <c r="G22" s="558"/>
      <c r="H22" s="706"/>
      <c r="I22" s="717"/>
    </row>
    <row r="23" spans="1:9" ht="12.75">
      <c r="A23" s="566"/>
      <c r="B23" s="567" t="s">
        <v>600</v>
      </c>
      <c r="C23" s="542" t="s">
        <v>511</v>
      </c>
      <c r="D23" s="568"/>
      <c r="E23" s="542"/>
      <c r="F23" s="567" t="s">
        <v>600</v>
      </c>
      <c r="G23" s="542" t="s">
        <v>189</v>
      </c>
      <c r="H23" s="703">
        <v>27864</v>
      </c>
      <c r="I23" s="717"/>
    </row>
    <row r="24" spans="1:9" ht="12.75">
      <c r="A24" s="566"/>
      <c r="B24" s="567" t="s">
        <v>601</v>
      </c>
      <c r="C24" s="542" t="s">
        <v>602</v>
      </c>
      <c r="D24" s="568"/>
      <c r="E24" s="542"/>
      <c r="F24" s="567" t="s">
        <v>601</v>
      </c>
      <c r="G24" s="542" t="s">
        <v>603</v>
      </c>
      <c r="H24" s="703">
        <v>7349</v>
      </c>
      <c r="I24" s="717"/>
    </row>
    <row r="25" spans="1:9" ht="12.75">
      <c r="A25" s="566"/>
      <c r="B25" s="567" t="s">
        <v>604</v>
      </c>
      <c r="C25" s="542" t="s">
        <v>605</v>
      </c>
      <c r="D25" s="568"/>
      <c r="E25" s="542"/>
      <c r="F25" s="567" t="s">
        <v>604</v>
      </c>
      <c r="G25" s="542" t="s">
        <v>606</v>
      </c>
      <c r="H25" s="703">
        <v>9331</v>
      </c>
      <c r="I25" s="717"/>
    </row>
    <row r="26" spans="1:9" ht="12.75">
      <c r="A26" s="566"/>
      <c r="B26" s="567" t="s">
        <v>607</v>
      </c>
      <c r="C26" s="542" t="s">
        <v>608</v>
      </c>
      <c r="D26" s="569"/>
      <c r="E26" s="542"/>
      <c r="F26" s="567" t="s">
        <v>607</v>
      </c>
      <c r="G26" s="542" t="s">
        <v>530</v>
      </c>
      <c r="H26" s="702">
        <v>249</v>
      </c>
      <c r="I26" s="717"/>
    </row>
    <row r="27" spans="1:9" ht="12.75">
      <c r="A27" s="566"/>
      <c r="B27" s="567" t="s">
        <v>609</v>
      </c>
      <c r="C27" s="542" t="s">
        <v>610</v>
      </c>
      <c r="D27" s="568"/>
      <c r="E27" s="542"/>
      <c r="F27" s="567" t="s">
        <v>609</v>
      </c>
      <c r="G27" s="542" t="s">
        <v>544</v>
      </c>
      <c r="H27" s="702"/>
      <c r="I27" s="717"/>
    </row>
    <row r="28" spans="1:9" ht="12.75">
      <c r="A28" s="566"/>
      <c r="B28" s="567" t="s">
        <v>611</v>
      </c>
      <c r="C28" s="542" t="s">
        <v>612</v>
      </c>
      <c r="D28" s="569">
        <v>44793</v>
      </c>
      <c r="E28" s="542"/>
      <c r="F28" s="567" t="s">
        <v>611</v>
      </c>
      <c r="G28" s="542" t="s">
        <v>583</v>
      </c>
      <c r="H28" s="703"/>
      <c r="I28" s="717"/>
    </row>
    <row r="29" spans="1:9" ht="12.75">
      <c r="A29" s="566"/>
      <c r="B29" s="567" t="s">
        <v>615</v>
      </c>
      <c r="C29" s="542" t="s">
        <v>532</v>
      </c>
      <c r="D29" s="569"/>
      <c r="E29" s="542"/>
      <c r="F29" s="567" t="s">
        <v>615</v>
      </c>
      <c r="G29" s="542" t="s">
        <v>258</v>
      </c>
      <c r="H29" s="702"/>
      <c r="I29" s="717"/>
    </row>
    <row r="30" spans="1:9" ht="12.75">
      <c r="A30" s="566"/>
      <c r="B30" s="567" t="s">
        <v>616</v>
      </c>
      <c r="C30" s="542" t="s">
        <v>522</v>
      </c>
      <c r="D30" s="568"/>
      <c r="E30" s="542"/>
      <c r="F30" s="567" t="s">
        <v>616</v>
      </c>
      <c r="G30" s="542" t="s">
        <v>618</v>
      </c>
      <c r="H30" s="702"/>
      <c r="I30" s="717"/>
    </row>
    <row r="31" spans="1:9" ht="12.75">
      <c r="A31" s="566"/>
      <c r="B31" s="567" t="s">
        <v>617</v>
      </c>
      <c r="C31" s="542" t="s">
        <v>533</v>
      </c>
      <c r="D31" s="568"/>
      <c r="E31" s="542"/>
      <c r="F31" s="567" t="s">
        <v>617</v>
      </c>
      <c r="G31" s="542" t="s">
        <v>621</v>
      </c>
      <c r="H31" s="702"/>
      <c r="I31" s="717"/>
    </row>
    <row r="32" spans="1:9" ht="12.75">
      <c r="A32" s="573"/>
      <c r="B32" s="574"/>
      <c r="C32" s="575" t="s">
        <v>622</v>
      </c>
      <c r="D32" s="576">
        <v>44793</v>
      </c>
      <c r="E32" s="575"/>
      <c r="F32" s="575"/>
      <c r="G32" s="575" t="s">
        <v>622</v>
      </c>
      <c r="H32" s="705">
        <v>44793</v>
      </c>
      <c r="I32" s="725">
        <v>13</v>
      </c>
    </row>
    <row r="33" spans="1:9" ht="12.75">
      <c r="A33" s="578" t="s">
        <v>661</v>
      </c>
      <c r="B33" s="579"/>
      <c r="C33" s="542"/>
      <c r="D33" s="565"/>
      <c r="E33" s="578" t="s">
        <v>680</v>
      </c>
      <c r="F33" s="579"/>
      <c r="G33" s="542"/>
      <c r="H33" s="702"/>
      <c r="I33" s="717"/>
    </row>
    <row r="34" spans="1:9" ht="12.75">
      <c r="A34" s="580"/>
      <c r="B34" s="567" t="s">
        <v>600</v>
      </c>
      <c r="C34" s="542" t="s">
        <v>511</v>
      </c>
      <c r="D34" s="565"/>
      <c r="E34" s="542"/>
      <c r="F34" s="567" t="s">
        <v>600</v>
      </c>
      <c r="G34" s="542" t="s">
        <v>189</v>
      </c>
      <c r="H34" s="703">
        <v>5274</v>
      </c>
      <c r="I34" s="717"/>
    </row>
    <row r="35" spans="1:9" ht="12.75">
      <c r="A35" s="580"/>
      <c r="B35" s="567" t="s">
        <v>601</v>
      </c>
      <c r="C35" s="542" t="s">
        <v>602</v>
      </c>
      <c r="D35" s="565"/>
      <c r="E35" s="542"/>
      <c r="F35" s="567" t="s">
        <v>601</v>
      </c>
      <c r="G35" s="542" t="s">
        <v>603</v>
      </c>
      <c r="H35" s="703">
        <v>1317</v>
      </c>
      <c r="I35" s="717"/>
    </row>
    <row r="36" spans="1:9" ht="12.75">
      <c r="A36" s="580"/>
      <c r="B36" s="567" t="s">
        <v>604</v>
      </c>
      <c r="C36" s="542" t="s">
        <v>605</v>
      </c>
      <c r="D36" s="565"/>
      <c r="E36" s="542"/>
      <c r="F36" s="567" t="s">
        <v>604</v>
      </c>
      <c r="G36" s="542" t="s">
        <v>606</v>
      </c>
      <c r="H36" s="703">
        <v>1920</v>
      </c>
      <c r="I36" s="717"/>
    </row>
    <row r="37" spans="1:9" ht="12.75">
      <c r="A37" s="580"/>
      <c r="B37" s="567" t="s">
        <v>607</v>
      </c>
      <c r="C37" s="542" t="s">
        <v>608</v>
      </c>
      <c r="D37" s="565"/>
      <c r="E37" s="542"/>
      <c r="F37" s="567" t="s">
        <v>607</v>
      </c>
      <c r="G37" s="542" t="s">
        <v>530</v>
      </c>
      <c r="H37" s="702">
        <v>36</v>
      </c>
      <c r="I37" s="717"/>
    </row>
    <row r="38" spans="1:9" ht="12.75">
      <c r="A38" s="580"/>
      <c r="B38" s="567" t="s">
        <v>609</v>
      </c>
      <c r="C38" s="542" t="s">
        <v>610</v>
      </c>
      <c r="D38" s="565"/>
      <c r="E38" s="542"/>
      <c r="F38" s="567" t="s">
        <v>609</v>
      </c>
      <c r="G38" s="542" t="s">
        <v>544</v>
      </c>
      <c r="H38" s="702"/>
      <c r="I38" s="717"/>
    </row>
    <row r="39" spans="1:9" ht="12.75">
      <c r="A39" s="580"/>
      <c r="B39" s="567" t="s">
        <v>611</v>
      </c>
      <c r="C39" s="542" t="s">
        <v>612</v>
      </c>
      <c r="D39" s="569">
        <v>8547</v>
      </c>
      <c r="E39" s="542"/>
      <c r="F39" s="567" t="s">
        <v>611</v>
      </c>
      <c r="G39" s="542" t="s">
        <v>583</v>
      </c>
      <c r="H39" s="702"/>
      <c r="I39" s="717"/>
    </row>
    <row r="40" spans="1:9" ht="12.75">
      <c r="A40" s="580"/>
      <c r="B40" s="567" t="s">
        <v>615</v>
      </c>
      <c r="C40" s="542" t="s">
        <v>532</v>
      </c>
      <c r="D40" s="565"/>
      <c r="E40" s="542"/>
      <c r="F40" s="567" t="s">
        <v>615</v>
      </c>
      <c r="G40" s="542" t="s">
        <v>258</v>
      </c>
      <c r="H40" s="702"/>
      <c r="I40" s="717"/>
    </row>
    <row r="41" spans="1:9" ht="12.75">
      <c r="A41" s="580"/>
      <c r="B41" s="567" t="s">
        <v>616</v>
      </c>
      <c r="C41" s="542" t="s">
        <v>522</v>
      </c>
      <c r="D41" s="565"/>
      <c r="E41" s="542"/>
      <c r="F41" s="567" t="s">
        <v>616</v>
      </c>
      <c r="G41" s="542" t="s">
        <v>618</v>
      </c>
      <c r="H41" s="702"/>
      <c r="I41" s="717"/>
    </row>
    <row r="42" spans="1:9" ht="12.75">
      <c r="A42" s="580"/>
      <c r="B42" s="567" t="s">
        <v>617</v>
      </c>
      <c r="C42" s="542" t="s">
        <v>533</v>
      </c>
      <c r="D42" s="565"/>
      <c r="E42" s="542"/>
      <c r="F42" s="567" t="s">
        <v>617</v>
      </c>
      <c r="G42" s="542" t="s">
        <v>621</v>
      </c>
      <c r="H42" s="702"/>
      <c r="I42" s="717"/>
    </row>
    <row r="43" spans="1:9" ht="12.75">
      <c r="A43" s="580"/>
      <c r="B43" s="567" t="s">
        <v>619</v>
      </c>
      <c r="C43" s="542" t="s">
        <v>620</v>
      </c>
      <c r="D43" s="565"/>
      <c r="E43" s="542"/>
      <c r="F43" s="567"/>
      <c r="G43" s="542"/>
      <c r="H43" s="702"/>
      <c r="I43" s="717"/>
    </row>
    <row r="44" spans="1:9" ht="12.75">
      <c r="A44" s="581"/>
      <c r="B44" s="574"/>
      <c r="C44" s="575" t="s">
        <v>622</v>
      </c>
      <c r="D44" s="576">
        <v>8547</v>
      </c>
      <c r="E44" s="575"/>
      <c r="F44" s="575"/>
      <c r="G44" s="575" t="s">
        <v>622</v>
      </c>
      <c r="H44" s="705">
        <v>8547</v>
      </c>
      <c r="I44" s="725">
        <v>2</v>
      </c>
    </row>
    <row r="45" spans="1:9" ht="12.75">
      <c r="A45" s="578" t="s">
        <v>662</v>
      </c>
      <c r="B45" s="579"/>
      <c r="C45" s="542"/>
      <c r="D45" s="565"/>
      <c r="E45" s="578" t="s">
        <v>662</v>
      </c>
      <c r="F45" s="579"/>
      <c r="G45" s="542"/>
      <c r="H45" s="702"/>
      <c r="I45" s="717"/>
    </row>
    <row r="46" spans="1:9" ht="12.75">
      <c r="A46" s="580"/>
      <c r="B46" s="567" t="s">
        <v>600</v>
      </c>
      <c r="C46" s="542" t="s">
        <v>511</v>
      </c>
      <c r="D46" s="565"/>
      <c r="E46" s="542"/>
      <c r="F46" s="567" t="s">
        <v>600</v>
      </c>
      <c r="G46" s="542" t="s">
        <v>189</v>
      </c>
      <c r="H46" s="703">
        <v>37507</v>
      </c>
      <c r="I46" s="717"/>
    </row>
    <row r="47" spans="1:9" ht="12.75">
      <c r="A47" s="580"/>
      <c r="B47" s="567" t="s">
        <v>601</v>
      </c>
      <c r="C47" s="542" t="s">
        <v>602</v>
      </c>
      <c r="D47" s="565"/>
      <c r="E47" s="542"/>
      <c r="F47" s="567" t="s">
        <v>601</v>
      </c>
      <c r="G47" s="542" t="s">
        <v>603</v>
      </c>
      <c r="H47" s="703">
        <v>8962</v>
      </c>
      <c r="I47" s="717"/>
    </row>
    <row r="48" spans="1:9" ht="12.75">
      <c r="A48" s="580"/>
      <c r="B48" s="567" t="s">
        <v>604</v>
      </c>
      <c r="C48" s="542" t="s">
        <v>605</v>
      </c>
      <c r="D48" s="565"/>
      <c r="E48" s="542"/>
      <c r="F48" s="567" t="s">
        <v>604</v>
      </c>
      <c r="G48" s="542" t="s">
        <v>606</v>
      </c>
      <c r="H48" s="703">
        <v>12009</v>
      </c>
      <c r="I48" s="717"/>
    </row>
    <row r="49" spans="1:9" ht="12.75">
      <c r="A49" s="580"/>
      <c r="B49" s="567" t="s">
        <v>607</v>
      </c>
      <c r="C49" s="542" t="s">
        <v>608</v>
      </c>
      <c r="D49" s="569"/>
      <c r="E49" s="542"/>
      <c r="F49" s="567" t="s">
        <v>607</v>
      </c>
      <c r="G49" s="542" t="s">
        <v>530</v>
      </c>
      <c r="H49" s="702">
        <v>540</v>
      </c>
      <c r="I49" s="717"/>
    </row>
    <row r="50" spans="1:9" ht="12.75">
      <c r="A50" s="580"/>
      <c r="B50" s="567" t="s">
        <v>609</v>
      </c>
      <c r="C50" s="542" t="s">
        <v>610</v>
      </c>
      <c r="D50" s="565"/>
      <c r="E50" s="542"/>
      <c r="F50" s="567" t="s">
        <v>609</v>
      </c>
      <c r="G50" s="542" t="s">
        <v>544</v>
      </c>
      <c r="H50" s="702"/>
      <c r="I50" s="717"/>
    </row>
    <row r="51" spans="1:9" ht="12.75">
      <c r="A51" s="580"/>
      <c r="B51" s="567" t="s">
        <v>611</v>
      </c>
      <c r="C51" s="542" t="s">
        <v>612</v>
      </c>
      <c r="D51" s="569">
        <v>59018</v>
      </c>
      <c r="E51" s="542"/>
      <c r="F51" s="567" t="s">
        <v>611</v>
      </c>
      <c r="G51" s="542" t="s">
        <v>583</v>
      </c>
      <c r="H51" s="703"/>
      <c r="I51" s="717"/>
    </row>
    <row r="52" spans="1:9" ht="12.75">
      <c r="A52" s="580"/>
      <c r="B52" s="567" t="s">
        <v>615</v>
      </c>
      <c r="C52" s="542" t="s">
        <v>532</v>
      </c>
      <c r="D52" s="569"/>
      <c r="E52" s="542"/>
      <c r="F52" s="567" t="s">
        <v>615</v>
      </c>
      <c r="G52" s="542" t="s">
        <v>258</v>
      </c>
      <c r="H52" s="702"/>
      <c r="I52" s="717"/>
    </row>
    <row r="53" spans="1:9" ht="12.75">
      <c r="A53" s="580"/>
      <c r="B53" s="567" t="s">
        <v>616</v>
      </c>
      <c r="C53" s="542" t="s">
        <v>522</v>
      </c>
      <c r="D53" s="565"/>
      <c r="E53" s="542"/>
      <c r="F53" s="567" t="s">
        <v>616</v>
      </c>
      <c r="G53" s="542" t="s">
        <v>618</v>
      </c>
      <c r="H53" s="702"/>
      <c r="I53" s="717"/>
    </row>
    <row r="54" spans="1:9" ht="12.75">
      <c r="A54" s="580"/>
      <c r="B54" s="567" t="s">
        <v>617</v>
      </c>
      <c r="C54" s="542" t="s">
        <v>533</v>
      </c>
      <c r="D54" s="565"/>
      <c r="E54" s="542"/>
      <c r="F54" s="567" t="s">
        <v>617</v>
      </c>
      <c r="G54" s="542" t="s">
        <v>621</v>
      </c>
      <c r="H54" s="702"/>
      <c r="I54" s="717"/>
    </row>
    <row r="55" spans="1:9" ht="12.75">
      <c r="A55" s="580"/>
      <c r="B55" s="567" t="s">
        <v>619</v>
      </c>
      <c r="C55" s="542" t="s">
        <v>620</v>
      </c>
      <c r="D55" s="565"/>
      <c r="E55" s="542"/>
      <c r="F55" s="567"/>
      <c r="G55" s="542"/>
      <c r="H55" s="702"/>
      <c r="I55" s="717"/>
    </row>
    <row r="56" spans="1:9" ht="12.75">
      <c r="A56" s="581"/>
      <c r="B56" s="574"/>
      <c r="C56" s="575" t="s">
        <v>622</v>
      </c>
      <c r="D56" s="576">
        <v>59018</v>
      </c>
      <c r="E56" s="575"/>
      <c r="F56" s="575"/>
      <c r="G56" s="575" t="s">
        <v>622</v>
      </c>
      <c r="H56" s="705">
        <v>59018</v>
      </c>
      <c r="I56" s="725">
        <v>17</v>
      </c>
    </row>
    <row r="57" spans="1:9" ht="12.75">
      <c r="A57" s="578" t="s">
        <v>663</v>
      </c>
      <c r="B57" s="579"/>
      <c r="C57" s="542"/>
      <c r="D57" s="565"/>
      <c r="E57" s="578" t="s">
        <v>663</v>
      </c>
      <c r="F57" s="579"/>
      <c r="G57" s="542"/>
      <c r="H57" s="702"/>
      <c r="I57" s="717"/>
    </row>
    <row r="58" spans="1:9" ht="12.75">
      <c r="A58" s="580"/>
      <c r="B58" s="567" t="s">
        <v>600</v>
      </c>
      <c r="C58" s="542" t="s">
        <v>511</v>
      </c>
      <c r="D58" s="565"/>
      <c r="E58" s="542"/>
      <c r="F58" s="567" t="s">
        <v>600</v>
      </c>
      <c r="G58" s="542" t="s">
        <v>189</v>
      </c>
      <c r="H58" s="703">
        <v>9893</v>
      </c>
      <c r="I58" s="717"/>
    </row>
    <row r="59" spans="1:9" ht="12.75">
      <c r="A59" s="580"/>
      <c r="B59" s="567" t="s">
        <v>601</v>
      </c>
      <c r="C59" s="542" t="s">
        <v>602</v>
      </c>
      <c r="D59" s="565"/>
      <c r="E59" s="542"/>
      <c r="F59" s="567" t="s">
        <v>601</v>
      </c>
      <c r="G59" s="542" t="s">
        <v>603</v>
      </c>
      <c r="H59" s="703">
        <v>2750</v>
      </c>
      <c r="I59" s="717"/>
    </row>
    <row r="60" spans="1:9" ht="12.75">
      <c r="A60" s="580"/>
      <c r="B60" s="567" t="s">
        <v>604</v>
      </c>
      <c r="C60" s="542" t="s">
        <v>605</v>
      </c>
      <c r="D60" s="565"/>
      <c r="E60" s="542"/>
      <c r="F60" s="567" t="s">
        <v>604</v>
      </c>
      <c r="G60" s="542" t="s">
        <v>606</v>
      </c>
      <c r="H60" s="703">
        <v>5182</v>
      </c>
      <c r="I60" s="717"/>
    </row>
    <row r="61" spans="1:9" ht="12.75">
      <c r="A61" s="580"/>
      <c r="B61" s="567" t="s">
        <v>607</v>
      </c>
      <c r="C61" s="542" t="s">
        <v>608</v>
      </c>
      <c r="D61" s="565"/>
      <c r="E61" s="542"/>
      <c r="F61" s="567" t="s">
        <v>607</v>
      </c>
      <c r="G61" s="542" t="s">
        <v>530</v>
      </c>
      <c r="H61" s="702">
        <v>451</v>
      </c>
      <c r="I61" s="717"/>
    </row>
    <row r="62" spans="1:9" ht="12.75">
      <c r="A62" s="580"/>
      <c r="B62" s="567" t="s">
        <v>609</v>
      </c>
      <c r="C62" s="542" t="s">
        <v>610</v>
      </c>
      <c r="D62" s="565"/>
      <c r="E62" s="542"/>
      <c r="F62" s="567" t="s">
        <v>609</v>
      </c>
      <c r="G62" s="542" t="s">
        <v>544</v>
      </c>
      <c r="H62" s="702"/>
      <c r="I62" s="717"/>
    </row>
    <row r="63" spans="1:9" ht="12.75">
      <c r="A63" s="580"/>
      <c r="B63" s="567" t="s">
        <v>611</v>
      </c>
      <c r="C63" s="542" t="s">
        <v>612</v>
      </c>
      <c r="D63" s="569">
        <v>18276</v>
      </c>
      <c r="E63" s="542"/>
      <c r="F63" s="567" t="s">
        <v>611</v>
      </c>
      <c r="G63" s="542" t="s">
        <v>583</v>
      </c>
      <c r="H63" s="703"/>
      <c r="I63" s="717"/>
    </row>
    <row r="64" spans="1:9" ht="12.75">
      <c r="A64" s="580"/>
      <c r="B64" s="567" t="s">
        <v>615</v>
      </c>
      <c r="C64" s="542" t="s">
        <v>532</v>
      </c>
      <c r="D64" s="569"/>
      <c r="E64" s="542"/>
      <c r="F64" s="567" t="s">
        <v>615</v>
      </c>
      <c r="G64" s="542" t="s">
        <v>258</v>
      </c>
      <c r="H64" s="702"/>
      <c r="I64" s="717"/>
    </row>
    <row r="65" spans="1:9" ht="12.75">
      <c r="A65" s="580"/>
      <c r="B65" s="567" t="s">
        <v>616</v>
      </c>
      <c r="C65" s="542" t="s">
        <v>522</v>
      </c>
      <c r="D65" s="565"/>
      <c r="E65" s="542"/>
      <c r="F65" s="567" t="s">
        <v>616</v>
      </c>
      <c r="G65" s="542" t="s">
        <v>618</v>
      </c>
      <c r="H65" s="702"/>
      <c r="I65" s="717"/>
    </row>
    <row r="66" spans="1:9" ht="12.75">
      <c r="A66" s="580"/>
      <c r="B66" s="567" t="s">
        <v>617</v>
      </c>
      <c r="C66" s="542" t="s">
        <v>533</v>
      </c>
      <c r="D66" s="565"/>
      <c r="E66" s="542"/>
      <c r="F66" s="567" t="s">
        <v>617</v>
      </c>
      <c r="G66" s="542" t="s">
        <v>621</v>
      </c>
      <c r="H66" s="702"/>
      <c r="I66" s="717"/>
    </row>
    <row r="67" spans="1:9" ht="12.75">
      <c r="A67" s="580"/>
      <c r="B67" s="567" t="s">
        <v>619</v>
      </c>
      <c r="C67" s="542" t="s">
        <v>620</v>
      </c>
      <c r="D67" s="565"/>
      <c r="E67" s="542"/>
      <c r="F67" s="567"/>
      <c r="G67" s="542"/>
      <c r="H67" s="702"/>
      <c r="I67" s="717"/>
    </row>
    <row r="68" spans="1:9" ht="12.75">
      <c r="A68" s="582"/>
      <c r="B68" s="574"/>
      <c r="C68" s="575" t="s">
        <v>622</v>
      </c>
      <c r="D68" s="576">
        <v>18276</v>
      </c>
      <c r="E68" s="575"/>
      <c r="F68" s="575"/>
      <c r="G68" s="575" t="s">
        <v>622</v>
      </c>
      <c r="H68" s="705">
        <v>18276</v>
      </c>
      <c r="I68" s="725">
        <v>5</v>
      </c>
    </row>
    <row r="69" spans="1:9" ht="12.75">
      <c r="A69" s="554" t="s">
        <v>664</v>
      </c>
      <c r="B69" s="558"/>
      <c r="C69" s="583"/>
      <c r="D69" s="584"/>
      <c r="E69" s="554" t="s">
        <v>681</v>
      </c>
      <c r="F69" s="542"/>
      <c r="G69" s="542"/>
      <c r="H69" s="702"/>
      <c r="I69" s="717"/>
    </row>
    <row r="70" spans="1:9" ht="12.75">
      <c r="A70" s="580"/>
      <c r="B70" s="567" t="s">
        <v>600</v>
      </c>
      <c r="C70" s="542" t="s">
        <v>511</v>
      </c>
      <c r="D70" s="568"/>
      <c r="E70" s="542"/>
      <c r="F70" s="567" t="s">
        <v>600</v>
      </c>
      <c r="G70" s="542" t="s">
        <v>189</v>
      </c>
      <c r="H70" s="703">
        <v>48268</v>
      </c>
      <c r="I70" s="717"/>
    </row>
    <row r="71" spans="1:9" ht="12.75">
      <c r="A71" s="580"/>
      <c r="B71" s="567" t="s">
        <v>601</v>
      </c>
      <c r="C71" s="542" t="s">
        <v>602</v>
      </c>
      <c r="D71" s="568"/>
      <c r="E71" s="542"/>
      <c r="F71" s="567" t="s">
        <v>601</v>
      </c>
      <c r="G71" s="542" t="s">
        <v>603</v>
      </c>
      <c r="H71" s="703">
        <v>11481</v>
      </c>
      <c r="I71" s="717"/>
    </row>
    <row r="72" spans="1:9" ht="12.75">
      <c r="A72" s="580"/>
      <c r="B72" s="567" t="s">
        <v>604</v>
      </c>
      <c r="C72" s="542" t="s">
        <v>605</v>
      </c>
      <c r="D72" s="569"/>
      <c r="E72" s="542"/>
      <c r="F72" s="567" t="s">
        <v>604</v>
      </c>
      <c r="G72" s="542" t="s">
        <v>606</v>
      </c>
      <c r="H72" s="703">
        <v>14262</v>
      </c>
      <c r="I72" s="717"/>
    </row>
    <row r="73" spans="1:9" ht="12.75">
      <c r="A73" s="580"/>
      <c r="B73" s="567" t="s">
        <v>607</v>
      </c>
      <c r="C73" s="542" t="s">
        <v>608</v>
      </c>
      <c r="D73" s="569"/>
      <c r="E73" s="542"/>
      <c r="F73" s="567" t="s">
        <v>607</v>
      </c>
      <c r="G73" s="542" t="s">
        <v>530</v>
      </c>
      <c r="H73" s="702">
        <v>2262</v>
      </c>
      <c r="I73" s="717"/>
    </row>
    <row r="74" spans="1:9" ht="12.75">
      <c r="A74" s="580"/>
      <c r="B74" s="567" t="s">
        <v>609</v>
      </c>
      <c r="C74" s="542" t="s">
        <v>610</v>
      </c>
      <c r="D74" s="568"/>
      <c r="E74" s="542"/>
      <c r="F74" s="567" t="s">
        <v>609</v>
      </c>
      <c r="G74" s="542" t="s">
        <v>544</v>
      </c>
      <c r="H74" s="702"/>
      <c r="I74" s="717"/>
    </row>
    <row r="75" spans="1:9" ht="12.75">
      <c r="A75" s="580"/>
      <c r="B75" s="567" t="s">
        <v>611</v>
      </c>
      <c r="C75" s="542" t="s">
        <v>612</v>
      </c>
      <c r="D75" s="569">
        <v>76273</v>
      </c>
      <c r="E75" s="542"/>
      <c r="F75" s="567" t="s">
        <v>613</v>
      </c>
      <c r="G75" s="542" t="s">
        <v>614</v>
      </c>
      <c r="H75" s="702"/>
      <c r="I75" s="717"/>
    </row>
    <row r="76" spans="1:9" ht="12.75">
      <c r="A76" s="580"/>
      <c r="B76" s="567" t="s">
        <v>615</v>
      </c>
      <c r="C76" s="542" t="s">
        <v>532</v>
      </c>
      <c r="D76" s="569"/>
      <c r="E76" s="542"/>
      <c r="F76" s="567" t="s">
        <v>611</v>
      </c>
      <c r="G76" s="542" t="s">
        <v>583</v>
      </c>
      <c r="H76" s="703"/>
      <c r="I76" s="717"/>
    </row>
    <row r="77" spans="1:9" ht="12.75">
      <c r="A77" s="580"/>
      <c r="B77" s="567" t="s">
        <v>616</v>
      </c>
      <c r="C77" s="542" t="s">
        <v>522</v>
      </c>
      <c r="D77" s="568"/>
      <c r="E77" s="542"/>
      <c r="F77" s="567" t="s">
        <v>615</v>
      </c>
      <c r="G77" s="542" t="s">
        <v>258</v>
      </c>
      <c r="H77" s="702"/>
      <c r="I77" s="717"/>
    </row>
    <row r="78" spans="1:9" ht="12.75">
      <c r="A78" s="580"/>
      <c r="B78" s="567" t="s">
        <v>617</v>
      </c>
      <c r="C78" s="542" t="s">
        <v>533</v>
      </c>
      <c r="D78" s="568"/>
      <c r="E78" s="542"/>
      <c r="F78" s="567" t="s">
        <v>616</v>
      </c>
      <c r="G78" s="542" t="s">
        <v>618</v>
      </c>
      <c r="H78" s="702"/>
      <c r="I78" s="717"/>
    </row>
    <row r="79" spans="1:9" ht="13.5" thickBot="1">
      <c r="A79" s="580"/>
      <c r="B79" s="567" t="s">
        <v>619</v>
      </c>
      <c r="C79" s="542" t="s">
        <v>620</v>
      </c>
      <c r="D79" s="565"/>
      <c r="E79" s="542"/>
      <c r="F79" s="567" t="s">
        <v>617</v>
      </c>
      <c r="G79" s="542" t="s">
        <v>621</v>
      </c>
      <c r="H79" s="702"/>
      <c r="I79" s="717"/>
    </row>
    <row r="80" spans="1:9" ht="13.5" thickBot="1">
      <c r="A80" s="585"/>
      <c r="B80" s="586"/>
      <c r="C80" s="587" t="s">
        <v>623</v>
      </c>
      <c r="D80" s="588">
        <v>76273</v>
      </c>
      <c r="E80" s="589"/>
      <c r="F80" s="590"/>
      <c r="G80" s="587" t="s">
        <v>623</v>
      </c>
      <c r="H80" s="707">
        <v>76273</v>
      </c>
      <c r="I80" s="725">
        <v>24</v>
      </c>
    </row>
    <row r="81" spans="1:9" ht="12.75">
      <c r="A81" s="591" t="s">
        <v>665</v>
      </c>
      <c r="B81" s="542"/>
      <c r="C81" s="570"/>
      <c r="D81" s="565"/>
      <c r="E81" s="592" t="s">
        <v>682</v>
      </c>
      <c r="F81" s="542"/>
      <c r="G81" s="570"/>
      <c r="H81" s="702"/>
      <c r="I81" s="717"/>
    </row>
    <row r="82" spans="1:9" ht="12.75">
      <c r="A82" s="580"/>
      <c r="B82" s="567" t="s">
        <v>600</v>
      </c>
      <c r="C82" s="542" t="s">
        <v>511</v>
      </c>
      <c r="D82" s="565">
        <v>12550</v>
      </c>
      <c r="E82" s="542"/>
      <c r="F82" s="567" t="s">
        <v>600</v>
      </c>
      <c r="G82" s="542" t="s">
        <v>189</v>
      </c>
      <c r="H82" s="703">
        <v>249029</v>
      </c>
      <c r="I82" s="717"/>
    </row>
    <row r="83" spans="1:9" ht="12.75">
      <c r="A83" s="580"/>
      <c r="B83" s="567" t="s">
        <v>601</v>
      </c>
      <c r="C83" s="542" t="s">
        <v>602</v>
      </c>
      <c r="D83" s="565">
        <v>2075</v>
      </c>
      <c r="E83" s="542"/>
      <c r="F83" s="567" t="s">
        <v>601</v>
      </c>
      <c r="G83" s="542" t="s">
        <v>603</v>
      </c>
      <c r="H83" s="703">
        <v>60750</v>
      </c>
      <c r="I83" s="717"/>
    </row>
    <row r="84" spans="1:9" ht="12.75">
      <c r="A84" s="580"/>
      <c r="B84" s="567" t="s">
        <v>604</v>
      </c>
      <c r="C84" s="542" t="s">
        <v>605</v>
      </c>
      <c r="D84" s="565"/>
      <c r="E84" s="542"/>
      <c r="F84" s="567" t="s">
        <v>604</v>
      </c>
      <c r="G84" s="542" t="s">
        <v>606</v>
      </c>
      <c r="H84" s="702">
        <v>102062</v>
      </c>
      <c r="I84" s="717"/>
    </row>
    <row r="85" spans="1:9" ht="12.75">
      <c r="A85" s="580"/>
      <c r="B85" s="567" t="s">
        <v>607</v>
      </c>
      <c r="C85" s="542" t="s">
        <v>608</v>
      </c>
      <c r="D85" s="565"/>
      <c r="E85" s="542"/>
      <c r="F85" s="567" t="s">
        <v>607</v>
      </c>
      <c r="G85" s="542" t="s">
        <v>530</v>
      </c>
      <c r="H85" s="702">
        <v>6043</v>
      </c>
      <c r="I85" s="717"/>
    </row>
    <row r="86" spans="1:9" ht="12.75">
      <c r="A86" s="580"/>
      <c r="B86" s="567" t="s">
        <v>609</v>
      </c>
      <c r="C86" s="542" t="s">
        <v>610</v>
      </c>
      <c r="D86" s="565"/>
      <c r="E86" s="542"/>
      <c r="F86" s="567" t="s">
        <v>609</v>
      </c>
      <c r="G86" s="542" t="s">
        <v>544</v>
      </c>
      <c r="H86" s="702"/>
      <c r="I86" s="717"/>
    </row>
    <row r="87" spans="1:9" ht="12.75">
      <c r="A87" s="580"/>
      <c r="B87" s="567" t="s">
        <v>611</v>
      </c>
      <c r="C87" s="542" t="s">
        <v>612</v>
      </c>
      <c r="D87" s="569">
        <v>393195</v>
      </c>
      <c r="E87" s="542"/>
      <c r="F87" s="567" t="s">
        <v>611</v>
      </c>
      <c r="G87" s="542" t="s">
        <v>583</v>
      </c>
      <c r="H87" s="702"/>
      <c r="I87" s="717"/>
    </row>
    <row r="88" spans="1:9" ht="12.75">
      <c r="A88" s="580"/>
      <c r="B88" s="567" t="s">
        <v>615</v>
      </c>
      <c r="C88" s="542" t="s">
        <v>532</v>
      </c>
      <c r="D88" s="569"/>
      <c r="E88" s="542"/>
      <c r="F88" s="567" t="s">
        <v>615</v>
      </c>
      <c r="G88" s="542" t="s">
        <v>258</v>
      </c>
      <c r="H88" s="702"/>
      <c r="I88" s="717"/>
    </row>
    <row r="89" spans="1:9" ht="12.75">
      <c r="A89" s="580"/>
      <c r="B89" s="567" t="s">
        <v>616</v>
      </c>
      <c r="C89" s="542" t="s">
        <v>522</v>
      </c>
      <c r="D89" s="565"/>
      <c r="E89" s="542"/>
      <c r="F89" s="567" t="s">
        <v>616</v>
      </c>
      <c r="G89" s="542" t="s">
        <v>618</v>
      </c>
      <c r="H89" s="702"/>
      <c r="I89" s="717"/>
    </row>
    <row r="90" spans="1:9" ht="12.75">
      <c r="A90" s="580"/>
      <c r="B90" s="567" t="s">
        <v>617</v>
      </c>
      <c r="C90" s="542" t="s">
        <v>533</v>
      </c>
      <c r="D90" s="565"/>
      <c r="E90" s="542"/>
      <c r="F90" s="567" t="s">
        <v>617</v>
      </c>
      <c r="G90" s="542" t="s">
        <v>621</v>
      </c>
      <c r="H90" s="702"/>
      <c r="I90" s="717"/>
    </row>
    <row r="91" spans="1:9" ht="13.5" thickBot="1">
      <c r="A91" s="580"/>
      <c r="B91" s="567" t="s">
        <v>619</v>
      </c>
      <c r="C91" s="542" t="s">
        <v>620</v>
      </c>
      <c r="D91" s="565"/>
      <c r="E91" s="542"/>
      <c r="F91" s="567"/>
      <c r="G91" s="542"/>
      <c r="H91" s="704"/>
      <c r="I91" s="717"/>
    </row>
    <row r="92" spans="1:9" ht="13.5" thickBot="1">
      <c r="A92" s="585"/>
      <c r="B92" s="586"/>
      <c r="C92" s="587" t="s">
        <v>623</v>
      </c>
      <c r="D92" s="588">
        <v>417884</v>
      </c>
      <c r="E92" s="589"/>
      <c r="F92" s="589"/>
      <c r="G92" s="723" t="s">
        <v>623</v>
      </c>
      <c r="H92" s="707">
        <f>SUM(H82:H91)</f>
        <v>417884</v>
      </c>
      <c r="I92" s="718">
        <v>126</v>
      </c>
    </row>
    <row r="93" spans="1:9" ht="12.75">
      <c r="A93" s="554" t="s">
        <v>666</v>
      </c>
      <c r="B93" s="562"/>
      <c r="C93" s="542"/>
      <c r="D93" s="565"/>
      <c r="E93" s="554" t="s">
        <v>683</v>
      </c>
      <c r="F93" s="562"/>
      <c r="G93" s="542"/>
      <c r="H93" s="702"/>
      <c r="I93" s="717"/>
    </row>
    <row r="94" spans="1:9" ht="12.75">
      <c r="A94" s="564" t="s">
        <v>667</v>
      </c>
      <c r="B94" s="562"/>
      <c r="C94" s="542"/>
      <c r="D94" s="565"/>
      <c r="E94" s="564" t="s">
        <v>684</v>
      </c>
      <c r="F94" s="562"/>
      <c r="G94" s="542"/>
      <c r="H94" s="702"/>
      <c r="I94" s="717"/>
    </row>
    <row r="95" spans="1:9" ht="12.75">
      <c r="A95" s="566"/>
      <c r="B95" s="567" t="s">
        <v>600</v>
      </c>
      <c r="C95" s="542" t="s">
        <v>511</v>
      </c>
      <c r="D95" s="568">
        <v>6450</v>
      </c>
      <c r="E95" s="542"/>
      <c r="F95" s="567" t="s">
        <v>600</v>
      </c>
      <c r="G95" s="542" t="s">
        <v>189</v>
      </c>
      <c r="H95" s="703">
        <v>43294</v>
      </c>
      <c r="I95" s="717"/>
    </row>
    <row r="96" spans="1:9" ht="12.75">
      <c r="A96" s="566"/>
      <c r="B96" s="567" t="s">
        <v>601</v>
      </c>
      <c r="C96" s="542" t="s">
        <v>602</v>
      </c>
      <c r="D96" s="568">
        <v>1425</v>
      </c>
      <c r="E96" s="542"/>
      <c r="F96" s="567" t="s">
        <v>601</v>
      </c>
      <c r="G96" s="542" t="s">
        <v>603</v>
      </c>
      <c r="H96" s="703">
        <v>11212</v>
      </c>
      <c r="I96" s="717"/>
    </row>
    <row r="97" spans="1:9" ht="12.75">
      <c r="A97" s="566"/>
      <c r="B97" s="567" t="s">
        <v>604</v>
      </c>
      <c r="C97" s="542" t="s">
        <v>605</v>
      </c>
      <c r="D97" s="568"/>
      <c r="E97" s="542"/>
      <c r="F97" s="567" t="s">
        <v>604</v>
      </c>
      <c r="G97" s="542" t="s">
        <v>606</v>
      </c>
      <c r="H97" s="703">
        <v>13967</v>
      </c>
      <c r="I97" s="717"/>
    </row>
    <row r="98" spans="1:9" ht="12.75">
      <c r="A98" s="566"/>
      <c r="B98" s="567" t="s">
        <v>607</v>
      </c>
      <c r="C98" s="542" t="s">
        <v>608</v>
      </c>
      <c r="D98" s="569"/>
      <c r="E98" s="542"/>
      <c r="F98" s="567" t="s">
        <v>607</v>
      </c>
      <c r="G98" s="542" t="s">
        <v>530</v>
      </c>
      <c r="H98" s="702">
        <v>284</v>
      </c>
      <c r="I98" s="717"/>
    </row>
    <row r="99" spans="1:9" ht="12.75">
      <c r="A99" s="566"/>
      <c r="B99" s="567" t="s">
        <v>609</v>
      </c>
      <c r="C99" s="542" t="s">
        <v>610</v>
      </c>
      <c r="D99" s="568"/>
      <c r="E99" s="542"/>
      <c r="F99" s="567" t="s">
        <v>609</v>
      </c>
      <c r="G99" s="542" t="s">
        <v>544</v>
      </c>
      <c r="H99" s="702"/>
      <c r="I99" s="717"/>
    </row>
    <row r="100" spans="1:9" ht="12.75">
      <c r="A100" s="566"/>
      <c r="B100" s="567" t="s">
        <v>611</v>
      </c>
      <c r="C100" s="542" t="s">
        <v>612</v>
      </c>
      <c r="D100" s="569">
        <v>60882</v>
      </c>
      <c r="E100" s="542"/>
      <c r="F100" s="567" t="s">
        <v>611</v>
      </c>
      <c r="G100" s="542" t="s">
        <v>583</v>
      </c>
      <c r="H100" s="703"/>
      <c r="I100" s="717"/>
    </row>
    <row r="101" spans="1:9" ht="12.75">
      <c r="A101" s="566"/>
      <c r="B101" s="567" t="s">
        <v>615</v>
      </c>
      <c r="C101" s="542" t="s">
        <v>532</v>
      </c>
      <c r="D101" s="569"/>
      <c r="E101" s="542"/>
      <c r="F101" s="567" t="s">
        <v>615</v>
      </c>
      <c r="G101" s="542" t="s">
        <v>258</v>
      </c>
      <c r="H101" s="702"/>
      <c r="I101" s="717"/>
    </row>
    <row r="102" spans="1:9" ht="12.75">
      <c r="A102" s="566"/>
      <c r="B102" s="567" t="s">
        <v>616</v>
      </c>
      <c r="C102" s="542" t="s">
        <v>522</v>
      </c>
      <c r="D102" s="568"/>
      <c r="E102" s="542"/>
      <c r="F102" s="567" t="s">
        <v>616</v>
      </c>
      <c r="G102" s="542" t="s">
        <v>618</v>
      </c>
      <c r="H102" s="702"/>
      <c r="I102" s="717"/>
    </row>
    <row r="103" spans="1:9" ht="13.5" thickBot="1">
      <c r="A103" s="593"/>
      <c r="B103" s="594" t="s">
        <v>617</v>
      </c>
      <c r="C103" s="595" t="s">
        <v>533</v>
      </c>
      <c r="D103" s="596"/>
      <c r="E103" s="595"/>
      <c r="F103" s="594"/>
      <c r="G103" s="595"/>
      <c r="H103" s="708"/>
      <c r="I103" s="717"/>
    </row>
    <row r="104" spans="1:9" ht="13.5" thickBot="1">
      <c r="A104" s="593"/>
      <c r="B104" s="594"/>
      <c r="C104" s="598" t="s">
        <v>623</v>
      </c>
      <c r="D104" s="599">
        <v>68757</v>
      </c>
      <c r="E104" s="595"/>
      <c r="F104" s="595"/>
      <c r="G104" s="598" t="s">
        <v>771</v>
      </c>
      <c r="H104" s="709">
        <v>68757</v>
      </c>
      <c r="I104" s="725">
        <v>19</v>
      </c>
    </row>
    <row r="105" spans="1:9" ht="12.75">
      <c r="A105" s="932"/>
      <c r="B105" s="933"/>
      <c r="C105" s="933"/>
      <c r="D105" s="601"/>
      <c r="E105" s="932"/>
      <c r="F105" s="933"/>
      <c r="G105" s="933"/>
      <c r="H105" s="710"/>
      <c r="I105" s="717"/>
    </row>
    <row r="106" spans="1:9" ht="12.75">
      <c r="A106" s="602" t="s">
        <v>668</v>
      </c>
      <c r="B106" s="600"/>
      <c r="C106" s="600"/>
      <c r="D106" s="601"/>
      <c r="E106" s="603" t="s">
        <v>685</v>
      </c>
      <c r="F106" s="600"/>
      <c r="G106" s="600"/>
      <c r="H106" s="710"/>
      <c r="I106" s="717"/>
    </row>
    <row r="107" spans="1:9" ht="12.75">
      <c r="A107" s="566"/>
      <c r="B107" s="567" t="s">
        <v>600</v>
      </c>
      <c r="C107" s="542" t="s">
        <v>511</v>
      </c>
      <c r="D107" s="568"/>
      <c r="E107" s="542"/>
      <c r="F107" s="567" t="s">
        <v>600</v>
      </c>
      <c r="G107" s="542" t="s">
        <v>189</v>
      </c>
      <c r="H107" s="703">
        <v>9942</v>
      </c>
      <c r="I107" s="717"/>
    </row>
    <row r="108" spans="1:9" ht="12.75">
      <c r="A108" s="566"/>
      <c r="B108" s="567" t="s">
        <v>601</v>
      </c>
      <c r="C108" s="542" t="s">
        <v>602</v>
      </c>
      <c r="D108" s="568"/>
      <c r="E108" s="542"/>
      <c r="F108" s="567" t="s">
        <v>601</v>
      </c>
      <c r="G108" s="542" t="s">
        <v>603</v>
      </c>
      <c r="H108" s="703">
        <v>2465</v>
      </c>
      <c r="I108" s="717"/>
    </row>
    <row r="109" spans="1:9" ht="12.75">
      <c r="A109" s="566"/>
      <c r="B109" s="567" t="s">
        <v>604</v>
      </c>
      <c r="C109" s="542" t="s">
        <v>605</v>
      </c>
      <c r="D109" s="568"/>
      <c r="E109" s="542"/>
      <c r="F109" s="567" t="s">
        <v>604</v>
      </c>
      <c r="G109" s="542" t="s">
        <v>606</v>
      </c>
      <c r="H109" s="703">
        <v>2577</v>
      </c>
      <c r="I109" s="717"/>
    </row>
    <row r="110" spans="1:9" ht="12.75">
      <c r="A110" s="566"/>
      <c r="B110" s="567" t="s">
        <v>607</v>
      </c>
      <c r="C110" s="542" t="s">
        <v>608</v>
      </c>
      <c r="D110" s="569"/>
      <c r="E110" s="542"/>
      <c r="F110" s="567" t="s">
        <v>607</v>
      </c>
      <c r="G110" s="542" t="s">
        <v>530</v>
      </c>
      <c r="H110" s="703">
        <v>123</v>
      </c>
      <c r="I110" s="717"/>
    </row>
    <row r="111" spans="1:9" ht="12.75">
      <c r="A111" s="566"/>
      <c r="B111" s="567" t="s">
        <v>609</v>
      </c>
      <c r="C111" s="542" t="s">
        <v>610</v>
      </c>
      <c r="D111" s="568"/>
      <c r="E111" s="542"/>
      <c r="F111" s="567" t="s">
        <v>609</v>
      </c>
      <c r="G111" s="542" t="s">
        <v>544</v>
      </c>
      <c r="H111" s="702"/>
      <c r="I111" s="717"/>
    </row>
    <row r="112" spans="1:9" ht="12.75">
      <c r="A112" s="566"/>
      <c r="B112" s="567" t="s">
        <v>611</v>
      </c>
      <c r="C112" s="542" t="s">
        <v>612</v>
      </c>
      <c r="D112" s="569">
        <v>15107</v>
      </c>
      <c r="E112" s="542"/>
      <c r="F112" s="567" t="s">
        <v>611</v>
      </c>
      <c r="G112" s="542" t="s">
        <v>583</v>
      </c>
      <c r="H112" s="702"/>
      <c r="I112" s="717"/>
    </row>
    <row r="113" spans="1:9" ht="12.75">
      <c r="A113" s="566"/>
      <c r="B113" s="567" t="s">
        <v>615</v>
      </c>
      <c r="C113" s="542" t="s">
        <v>532</v>
      </c>
      <c r="D113" s="569"/>
      <c r="E113" s="542"/>
      <c r="F113" s="567" t="s">
        <v>615</v>
      </c>
      <c r="G113" s="542" t="s">
        <v>258</v>
      </c>
      <c r="H113" s="702"/>
      <c r="I113" s="717"/>
    </row>
    <row r="114" spans="1:9" ht="12.75">
      <c r="A114" s="566"/>
      <c r="B114" s="567" t="s">
        <v>616</v>
      </c>
      <c r="C114" s="542" t="s">
        <v>522</v>
      </c>
      <c r="D114" s="568"/>
      <c r="E114" s="542"/>
      <c r="F114" s="567" t="s">
        <v>616</v>
      </c>
      <c r="G114" s="542" t="s">
        <v>618</v>
      </c>
      <c r="H114" s="703"/>
      <c r="I114" s="717"/>
    </row>
    <row r="115" spans="1:9" ht="12.75">
      <c r="A115" s="566"/>
      <c r="B115" s="567" t="s">
        <v>617</v>
      </c>
      <c r="C115" s="542" t="s">
        <v>533</v>
      </c>
      <c r="D115" s="568"/>
      <c r="E115" s="542"/>
      <c r="F115" s="567" t="s">
        <v>617</v>
      </c>
      <c r="G115" s="542" t="s">
        <v>621</v>
      </c>
      <c r="H115" s="702"/>
      <c r="I115" s="717"/>
    </row>
    <row r="116" spans="1:9" ht="12.75">
      <c r="A116" s="566"/>
      <c r="B116" s="567" t="s">
        <v>619</v>
      </c>
      <c r="C116" s="542" t="s">
        <v>620</v>
      </c>
      <c r="D116" s="604"/>
      <c r="E116" s="542"/>
      <c r="F116" s="567"/>
      <c r="G116" s="542"/>
      <c r="H116" s="702"/>
      <c r="I116" s="717"/>
    </row>
    <row r="117" spans="1:9" ht="12.75">
      <c r="A117" s="573"/>
      <c r="B117" s="574"/>
      <c r="C117" s="575" t="s">
        <v>622</v>
      </c>
      <c r="D117" s="576">
        <v>15107</v>
      </c>
      <c r="E117" s="575"/>
      <c r="F117" s="575"/>
      <c r="G117" s="575" t="s">
        <v>622</v>
      </c>
      <c r="H117" s="705">
        <v>15107</v>
      </c>
      <c r="I117" s="725">
        <v>5</v>
      </c>
    </row>
    <row r="118" spans="1:9" ht="12.75">
      <c r="A118" s="602" t="s">
        <v>669</v>
      </c>
      <c r="B118" s="600"/>
      <c r="C118" s="600"/>
      <c r="D118" s="601"/>
      <c r="E118" s="602" t="s">
        <v>686</v>
      </c>
      <c r="F118" s="600"/>
      <c r="G118" s="600"/>
      <c r="H118" s="710"/>
      <c r="I118" s="717"/>
    </row>
    <row r="119" spans="1:9" ht="12.75">
      <c r="A119" s="566"/>
      <c r="B119" s="567" t="s">
        <v>600</v>
      </c>
      <c r="C119" s="542" t="s">
        <v>511</v>
      </c>
      <c r="D119" s="568"/>
      <c r="E119" s="542"/>
      <c r="F119" s="567" t="s">
        <v>600</v>
      </c>
      <c r="G119" s="542" t="s">
        <v>189</v>
      </c>
      <c r="H119" s="703">
        <v>3686</v>
      </c>
      <c r="I119" s="717"/>
    </row>
    <row r="120" spans="1:9" ht="12.75">
      <c r="A120" s="566"/>
      <c r="B120" s="567" t="s">
        <v>601</v>
      </c>
      <c r="C120" s="542" t="s">
        <v>602</v>
      </c>
      <c r="D120" s="568"/>
      <c r="E120" s="542"/>
      <c r="F120" s="567" t="s">
        <v>601</v>
      </c>
      <c r="G120" s="542" t="s">
        <v>603</v>
      </c>
      <c r="H120" s="703">
        <v>1026</v>
      </c>
      <c r="I120" s="717"/>
    </row>
    <row r="121" spans="1:9" ht="12.75">
      <c r="A121" s="566"/>
      <c r="B121" s="567" t="s">
        <v>604</v>
      </c>
      <c r="C121" s="542" t="s">
        <v>605</v>
      </c>
      <c r="D121" s="568"/>
      <c r="E121" s="542"/>
      <c r="F121" s="567" t="s">
        <v>604</v>
      </c>
      <c r="G121" s="542" t="s">
        <v>606</v>
      </c>
      <c r="H121" s="702">
        <v>1775</v>
      </c>
      <c r="I121" s="717"/>
    </row>
    <row r="122" spans="1:9" ht="12.75">
      <c r="A122" s="566"/>
      <c r="B122" s="567" t="s">
        <v>607</v>
      </c>
      <c r="C122" s="542" t="s">
        <v>608</v>
      </c>
      <c r="D122" s="568"/>
      <c r="E122" s="542"/>
      <c r="F122" s="567" t="s">
        <v>607</v>
      </c>
      <c r="G122" s="542" t="s">
        <v>530</v>
      </c>
      <c r="H122" s="702">
        <v>40</v>
      </c>
      <c r="I122" s="717"/>
    </row>
    <row r="123" spans="1:9" ht="12.75">
      <c r="A123" s="566"/>
      <c r="B123" s="567" t="s">
        <v>609</v>
      </c>
      <c r="C123" s="542" t="s">
        <v>610</v>
      </c>
      <c r="D123" s="568"/>
      <c r="E123" s="542"/>
      <c r="F123" s="567" t="s">
        <v>609</v>
      </c>
      <c r="G123" s="542" t="s">
        <v>544</v>
      </c>
      <c r="H123" s="702"/>
      <c r="I123" s="717"/>
    </row>
    <row r="124" spans="1:9" ht="12.75">
      <c r="A124" s="566"/>
      <c r="B124" s="567" t="s">
        <v>611</v>
      </c>
      <c r="C124" s="542" t="s">
        <v>612</v>
      </c>
      <c r="D124" s="569">
        <v>6527</v>
      </c>
      <c r="E124" s="542"/>
      <c r="F124" s="567" t="s">
        <v>611</v>
      </c>
      <c r="G124" s="542" t="s">
        <v>583</v>
      </c>
      <c r="H124" s="702"/>
      <c r="I124" s="717"/>
    </row>
    <row r="125" spans="1:9" ht="12.75">
      <c r="A125" s="566"/>
      <c r="B125" s="567" t="s">
        <v>615</v>
      </c>
      <c r="C125" s="542" t="s">
        <v>532</v>
      </c>
      <c r="D125" s="568"/>
      <c r="E125" s="542"/>
      <c r="F125" s="567" t="s">
        <v>615</v>
      </c>
      <c r="G125" s="542" t="s">
        <v>258</v>
      </c>
      <c r="H125" s="702"/>
      <c r="I125" s="717"/>
    </row>
    <row r="126" spans="1:9" ht="12.75">
      <c r="A126" s="566"/>
      <c r="B126" s="567" t="s">
        <v>616</v>
      </c>
      <c r="C126" s="542" t="s">
        <v>522</v>
      </c>
      <c r="D126" s="568"/>
      <c r="E126" s="542"/>
      <c r="F126" s="567" t="s">
        <v>616</v>
      </c>
      <c r="G126" s="542" t="s">
        <v>618</v>
      </c>
      <c r="H126" s="702"/>
      <c r="I126" s="717"/>
    </row>
    <row r="127" spans="1:9" ht="12.75">
      <c r="A127" s="566"/>
      <c r="B127" s="567" t="s">
        <v>617</v>
      </c>
      <c r="C127" s="542" t="s">
        <v>533</v>
      </c>
      <c r="D127" s="568"/>
      <c r="E127" s="542"/>
      <c r="F127" s="567" t="s">
        <v>617</v>
      </c>
      <c r="G127" s="542" t="s">
        <v>621</v>
      </c>
      <c r="H127" s="702"/>
      <c r="I127" s="717"/>
    </row>
    <row r="128" spans="1:9" ht="12.75">
      <c r="A128" s="566"/>
      <c r="B128" s="567" t="s">
        <v>619</v>
      </c>
      <c r="C128" s="542" t="s">
        <v>620</v>
      </c>
      <c r="D128" s="571"/>
      <c r="E128" s="542"/>
      <c r="F128" s="567"/>
      <c r="G128" s="542"/>
      <c r="H128" s="702"/>
      <c r="I128" s="717"/>
    </row>
    <row r="129" spans="1:9" ht="12.75">
      <c r="A129" s="573"/>
      <c r="B129" s="574"/>
      <c r="C129" s="605" t="s">
        <v>622</v>
      </c>
      <c r="D129" s="576">
        <v>6527</v>
      </c>
      <c r="E129" s="575"/>
      <c r="F129" s="575"/>
      <c r="G129" s="575" t="s">
        <v>622</v>
      </c>
      <c r="H129" s="705">
        <v>6527</v>
      </c>
      <c r="I129" s="725">
        <v>2</v>
      </c>
    </row>
    <row r="130" spans="1:9" ht="12.75">
      <c r="A130" s="934" t="s">
        <v>670</v>
      </c>
      <c r="B130" s="935"/>
      <c r="C130" s="935"/>
      <c r="D130" s="601"/>
      <c r="E130" s="935" t="s">
        <v>687</v>
      </c>
      <c r="F130" s="935"/>
      <c r="G130" s="935"/>
      <c r="H130" s="710"/>
      <c r="I130" s="717"/>
    </row>
    <row r="131" spans="1:9" ht="12.75">
      <c r="A131" s="566"/>
      <c r="B131" s="567" t="s">
        <v>600</v>
      </c>
      <c r="C131" s="542" t="s">
        <v>511</v>
      </c>
      <c r="D131" s="568"/>
      <c r="E131" s="542"/>
      <c r="F131" s="567" t="s">
        <v>600</v>
      </c>
      <c r="G131" s="542" t="s">
        <v>189</v>
      </c>
      <c r="H131" s="702">
        <v>12238</v>
      </c>
      <c r="I131" s="717"/>
    </row>
    <row r="132" spans="1:9" ht="12.75">
      <c r="A132" s="566"/>
      <c r="B132" s="567" t="s">
        <v>601</v>
      </c>
      <c r="C132" s="542" t="s">
        <v>602</v>
      </c>
      <c r="D132" s="568"/>
      <c r="E132" s="542"/>
      <c r="F132" s="567" t="s">
        <v>601</v>
      </c>
      <c r="G132" s="542" t="s">
        <v>603</v>
      </c>
      <c r="H132" s="702">
        <v>2974</v>
      </c>
      <c r="I132" s="717"/>
    </row>
    <row r="133" spans="1:9" ht="12.75">
      <c r="A133" s="566"/>
      <c r="B133" s="567" t="s">
        <v>604</v>
      </c>
      <c r="C133" s="542" t="s">
        <v>605</v>
      </c>
      <c r="D133" s="568"/>
      <c r="E133" s="542"/>
      <c r="F133" s="567" t="s">
        <v>604</v>
      </c>
      <c r="G133" s="542" t="s">
        <v>606</v>
      </c>
      <c r="H133" s="702">
        <v>2889</v>
      </c>
      <c r="I133" s="717"/>
    </row>
    <row r="134" spans="1:9" ht="12.75">
      <c r="A134" s="566"/>
      <c r="B134" s="567" t="s">
        <v>607</v>
      </c>
      <c r="C134" s="542" t="s">
        <v>608</v>
      </c>
      <c r="D134" s="568"/>
      <c r="E134" s="542"/>
      <c r="F134" s="567" t="s">
        <v>607</v>
      </c>
      <c r="G134" s="542" t="s">
        <v>530</v>
      </c>
      <c r="H134" s="702">
        <v>216</v>
      </c>
      <c r="I134" s="717"/>
    </row>
    <row r="135" spans="1:9" ht="12.75">
      <c r="A135" s="566"/>
      <c r="B135" s="567" t="s">
        <v>609</v>
      </c>
      <c r="C135" s="542" t="s">
        <v>610</v>
      </c>
      <c r="D135" s="568"/>
      <c r="E135" s="542"/>
      <c r="F135" s="567" t="s">
        <v>609</v>
      </c>
      <c r="G135" s="542" t="s">
        <v>544</v>
      </c>
      <c r="H135" s="702"/>
      <c r="I135" s="717"/>
    </row>
    <row r="136" spans="1:9" ht="12.75">
      <c r="A136" s="566"/>
      <c r="B136" s="567" t="s">
        <v>611</v>
      </c>
      <c r="C136" s="542" t="s">
        <v>612</v>
      </c>
      <c r="D136" s="568">
        <v>18317</v>
      </c>
      <c r="E136" s="542"/>
      <c r="F136" s="567" t="s">
        <v>611</v>
      </c>
      <c r="G136" s="542" t="s">
        <v>583</v>
      </c>
      <c r="H136" s="702"/>
      <c r="I136" s="717"/>
    </row>
    <row r="137" spans="1:9" ht="12.75">
      <c r="A137" s="566"/>
      <c r="B137" s="567" t="s">
        <v>615</v>
      </c>
      <c r="C137" s="542" t="s">
        <v>532</v>
      </c>
      <c r="D137" s="568"/>
      <c r="E137" s="542"/>
      <c r="F137" s="567" t="s">
        <v>615</v>
      </c>
      <c r="G137" s="542" t="s">
        <v>258</v>
      </c>
      <c r="H137" s="702"/>
      <c r="I137" s="717"/>
    </row>
    <row r="138" spans="1:9" ht="12.75">
      <c r="A138" s="566"/>
      <c r="B138" s="567" t="s">
        <v>616</v>
      </c>
      <c r="C138" s="542" t="s">
        <v>522</v>
      </c>
      <c r="D138" s="568"/>
      <c r="E138" s="542"/>
      <c r="F138" s="567" t="s">
        <v>616</v>
      </c>
      <c r="G138" s="542" t="s">
        <v>618</v>
      </c>
      <c r="H138" s="704"/>
      <c r="I138" s="717"/>
    </row>
    <row r="139" spans="1:9" ht="12.75">
      <c r="A139" s="566"/>
      <c r="B139" s="567" t="s">
        <v>617</v>
      </c>
      <c r="C139" s="542" t="s">
        <v>533</v>
      </c>
      <c r="D139" s="568"/>
      <c r="E139" s="542"/>
      <c r="F139" s="567" t="s">
        <v>617</v>
      </c>
      <c r="G139" s="542" t="s">
        <v>621</v>
      </c>
      <c r="H139" s="702"/>
      <c r="I139" s="717"/>
    </row>
    <row r="140" spans="1:9" ht="12.75">
      <c r="A140" s="566"/>
      <c r="B140" s="567" t="s">
        <v>619</v>
      </c>
      <c r="C140" s="542" t="s">
        <v>620</v>
      </c>
      <c r="D140" s="606"/>
      <c r="E140" s="542"/>
      <c r="F140" s="567"/>
      <c r="G140" s="542"/>
      <c r="H140" s="711"/>
      <c r="I140" s="717"/>
    </row>
    <row r="141" spans="1:9" ht="12.75">
      <c r="A141" s="573"/>
      <c r="B141" s="574"/>
      <c r="C141" s="575" t="s">
        <v>622</v>
      </c>
      <c r="D141" s="607">
        <v>18317</v>
      </c>
      <c r="E141" s="575"/>
      <c r="F141" s="574"/>
      <c r="G141" s="575" t="s">
        <v>622</v>
      </c>
      <c r="H141" s="712">
        <v>18317</v>
      </c>
      <c r="I141" s="725">
        <v>6</v>
      </c>
    </row>
    <row r="142" spans="1:9" ht="12.75">
      <c r="A142" s="932" t="s">
        <v>671</v>
      </c>
      <c r="B142" s="933"/>
      <c r="C142" s="933"/>
      <c r="D142" s="601"/>
      <c r="E142" s="932" t="s">
        <v>688</v>
      </c>
      <c r="F142" s="933"/>
      <c r="G142" s="933"/>
      <c r="H142" s="710"/>
      <c r="I142" s="717"/>
    </row>
    <row r="143" spans="1:9" ht="12.75">
      <c r="A143" s="566"/>
      <c r="B143" s="567" t="s">
        <v>600</v>
      </c>
      <c r="C143" s="542" t="s">
        <v>511</v>
      </c>
      <c r="D143" s="568"/>
      <c r="E143" s="542"/>
      <c r="F143" s="567" t="s">
        <v>600</v>
      </c>
      <c r="G143" s="542" t="s">
        <v>189</v>
      </c>
      <c r="H143" s="703">
        <v>11209</v>
      </c>
      <c r="I143" s="717"/>
    </row>
    <row r="144" spans="1:9" ht="12.75">
      <c r="A144" s="566"/>
      <c r="B144" s="567" t="s">
        <v>601</v>
      </c>
      <c r="C144" s="542" t="s">
        <v>602</v>
      </c>
      <c r="D144" s="568"/>
      <c r="E144" s="542"/>
      <c r="F144" s="567" t="s">
        <v>601</v>
      </c>
      <c r="G144" s="542" t="s">
        <v>603</v>
      </c>
      <c r="H144" s="703">
        <v>2996</v>
      </c>
      <c r="I144" s="717"/>
    </row>
    <row r="145" spans="1:9" ht="12.75">
      <c r="A145" s="566"/>
      <c r="B145" s="567" t="s">
        <v>604</v>
      </c>
      <c r="C145" s="542" t="s">
        <v>605</v>
      </c>
      <c r="D145" s="568"/>
      <c r="E145" s="542"/>
      <c r="F145" s="567" t="s">
        <v>604</v>
      </c>
      <c r="G145" s="542" t="s">
        <v>606</v>
      </c>
      <c r="H145" s="703">
        <v>4692</v>
      </c>
      <c r="I145" s="717"/>
    </row>
    <row r="146" spans="1:9" ht="12.75">
      <c r="A146" s="566"/>
      <c r="B146" s="567" t="s">
        <v>607</v>
      </c>
      <c r="C146" s="542" t="s">
        <v>608</v>
      </c>
      <c r="D146" s="569"/>
      <c r="E146" s="542"/>
      <c r="F146" s="567" t="s">
        <v>607</v>
      </c>
      <c r="G146" s="542" t="s">
        <v>530</v>
      </c>
      <c r="H146" s="702">
        <v>127</v>
      </c>
      <c r="I146" s="717"/>
    </row>
    <row r="147" spans="1:9" ht="12.75">
      <c r="A147" s="566"/>
      <c r="B147" s="567" t="s">
        <v>609</v>
      </c>
      <c r="C147" s="542" t="s">
        <v>610</v>
      </c>
      <c r="D147" s="568"/>
      <c r="E147" s="542"/>
      <c r="F147" s="567" t="s">
        <v>609</v>
      </c>
      <c r="G147" s="542" t="s">
        <v>544</v>
      </c>
      <c r="H147" s="702"/>
      <c r="I147" s="717"/>
    </row>
    <row r="148" spans="1:9" ht="12.75">
      <c r="A148" s="566"/>
      <c r="B148" s="567" t="s">
        <v>611</v>
      </c>
      <c r="C148" s="542" t="s">
        <v>612</v>
      </c>
      <c r="D148" s="569">
        <v>19024</v>
      </c>
      <c r="E148" s="542"/>
      <c r="F148" s="567" t="s">
        <v>611</v>
      </c>
      <c r="G148" s="542" t="s">
        <v>583</v>
      </c>
      <c r="H148" s="702"/>
      <c r="I148" s="717"/>
    </row>
    <row r="149" spans="1:9" ht="12.75">
      <c r="A149" s="566"/>
      <c r="B149" s="567" t="s">
        <v>615</v>
      </c>
      <c r="C149" s="542" t="s">
        <v>532</v>
      </c>
      <c r="D149" s="569"/>
      <c r="E149" s="542"/>
      <c r="F149" s="567" t="s">
        <v>615</v>
      </c>
      <c r="G149" s="542" t="s">
        <v>258</v>
      </c>
      <c r="H149" s="702"/>
      <c r="I149" s="717"/>
    </row>
    <row r="150" spans="1:9" ht="12.75">
      <c r="A150" s="566"/>
      <c r="B150" s="567" t="s">
        <v>616</v>
      </c>
      <c r="C150" s="542" t="s">
        <v>522</v>
      </c>
      <c r="D150" s="568"/>
      <c r="E150" s="542"/>
      <c r="F150" s="567" t="s">
        <v>616</v>
      </c>
      <c r="G150" s="542" t="s">
        <v>618</v>
      </c>
      <c r="H150" s="703"/>
      <c r="I150" s="717"/>
    </row>
    <row r="151" spans="1:9" ht="12.75">
      <c r="A151" s="566"/>
      <c r="B151" s="567" t="s">
        <v>617</v>
      </c>
      <c r="C151" s="542" t="s">
        <v>533</v>
      </c>
      <c r="D151" s="568"/>
      <c r="E151" s="542"/>
      <c r="F151" s="567" t="s">
        <v>617</v>
      </c>
      <c r="G151" s="542" t="s">
        <v>621</v>
      </c>
      <c r="H151" s="702"/>
      <c r="I151" s="717"/>
    </row>
    <row r="152" spans="1:9" ht="13.5" thickBot="1">
      <c r="A152" s="566"/>
      <c r="B152" s="567" t="s">
        <v>619</v>
      </c>
      <c r="C152" s="542" t="s">
        <v>620</v>
      </c>
      <c r="D152" s="571"/>
      <c r="E152" s="542"/>
      <c r="F152" s="567"/>
      <c r="G152" s="542"/>
      <c r="H152" s="702"/>
      <c r="I152" s="717"/>
    </row>
    <row r="153" spans="1:9" ht="13.5" thickBot="1">
      <c r="A153" s="590"/>
      <c r="B153" s="586"/>
      <c r="C153" s="587" t="s">
        <v>623</v>
      </c>
      <c r="D153" s="588">
        <v>19024</v>
      </c>
      <c r="E153" s="589"/>
      <c r="F153" s="586"/>
      <c r="G153" s="587" t="s">
        <v>623</v>
      </c>
      <c r="H153" s="707">
        <v>19024</v>
      </c>
      <c r="I153" s="725">
        <v>7</v>
      </c>
    </row>
    <row r="154" spans="1:9" ht="12.75">
      <c r="A154" s="554" t="s">
        <v>672</v>
      </c>
      <c r="B154" s="567"/>
      <c r="C154" s="542"/>
      <c r="D154" s="604"/>
      <c r="E154" s="554" t="s">
        <v>689</v>
      </c>
      <c r="F154" s="567"/>
      <c r="G154" s="542"/>
      <c r="H154" s="702"/>
      <c r="I154" s="717"/>
    </row>
    <row r="155" spans="1:9" ht="12.75">
      <c r="A155" s="934"/>
      <c r="B155" s="935"/>
      <c r="C155" s="935"/>
      <c r="D155" s="601"/>
      <c r="E155" s="934"/>
      <c r="F155" s="935"/>
      <c r="G155" s="935"/>
      <c r="H155" s="710"/>
      <c r="I155" s="717"/>
    </row>
    <row r="156" spans="1:9" ht="12.75">
      <c r="A156" s="566"/>
      <c r="B156" s="567" t="s">
        <v>600</v>
      </c>
      <c r="C156" s="542" t="s">
        <v>511</v>
      </c>
      <c r="D156" s="568"/>
      <c r="E156" s="542"/>
      <c r="F156" s="567" t="s">
        <v>600</v>
      </c>
      <c r="G156" s="542" t="s">
        <v>189</v>
      </c>
      <c r="H156" s="703">
        <v>18438</v>
      </c>
      <c r="I156" s="717"/>
    </row>
    <row r="157" spans="1:9" ht="12.75">
      <c r="A157" s="566"/>
      <c r="B157" s="567" t="s">
        <v>601</v>
      </c>
      <c r="C157" s="542" t="s">
        <v>602</v>
      </c>
      <c r="D157" s="568"/>
      <c r="E157" s="542"/>
      <c r="F157" s="567" t="s">
        <v>601</v>
      </c>
      <c r="G157" s="542" t="s">
        <v>603</v>
      </c>
      <c r="H157" s="703">
        <v>4601</v>
      </c>
      <c r="I157" s="717"/>
    </row>
    <row r="158" spans="1:9" ht="12.75">
      <c r="A158" s="566"/>
      <c r="B158" s="567" t="s">
        <v>604</v>
      </c>
      <c r="C158" s="542" t="s">
        <v>605</v>
      </c>
      <c r="D158" s="568"/>
      <c r="E158" s="542"/>
      <c r="F158" s="567" t="s">
        <v>604</v>
      </c>
      <c r="G158" s="542" t="s">
        <v>606</v>
      </c>
      <c r="H158" s="703">
        <v>3472</v>
      </c>
      <c r="I158" s="717"/>
    </row>
    <row r="159" spans="1:9" ht="12.75">
      <c r="A159" s="566"/>
      <c r="B159" s="567" t="s">
        <v>607</v>
      </c>
      <c r="C159" s="542" t="s">
        <v>608</v>
      </c>
      <c r="D159" s="568"/>
      <c r="E159" s="542"/>
      <c r="F159" s="567" t="s">
        <v>607</v>
      </c>
      <c r="G159" s="542" t="s">
        <v>530</v>
      </c>
      <c r="H159" s="702">
        <v>216</v>
      </c>
      <c r="I159" s="717"/>
    </row>
    <row r="160" spans="1:9" ht="12.75">
      <c r="A160" s="566"/>
      <c r="B160" s="567" t="s">
        <v>609</v>
      </c>
      <c r="C160" s="542" t="s">
        <v>610</v>
      </c>
      <c r="D160" s="569"/>
      <c r="E160" s="542"/>
      <c r="F160" s="567" t="s">
        <v>609</v>
      </c>
      <c r="G160" s="542" t="s">
        <v>544</v>
      </c>
      <c r="H160" s="702"/>
      <c r="I160" s="717"/>
    </row>
    <row r="161" spans="1:9" ht="12.75">
      <c r="A161" s="566"/>
      <c r="B161" s="567" t="s">
        <v>611</v>
      </c>
      <c r="C161" s="542" t="s">
        <v>612</v>
      </c>
      <c r="D161" s="569">
        <v>26727</v>
      </c>
      <c r="E161" s="542"/>
      <c r="F161" s="567" t="s">
        <v>611</v>
      </c>
      <c r="G161" s="542" t="s">
        <v>583</v>
      </c>
      <c r="H161" s="702"/>
      <c r="I161" s="717"/>
    </row>
    <row r="162" spans="1:9" ht="12.75">
      <c r="A162" s="566"/>
      <c r="B162" s="567" t="s">
        <v>615</v>
      </c>
      <c r="C162" s="542" t="s">
        <v>532</v>
      </c>
      <c r="D162" s="569"/>
      <c r="E162" s="542"/>
      <c r="F162" s="567" t="s">
        <v>615</v>
      </c>
      <c r="G162" s="542" t="s">
        <v>258</v>
      </c>
      <c r="H162" s="702"/>
      <c r="I162" s="717"/>
    </row>
    <row r="163" spans="1:9" ht="12.75">
      <c r="A163" s="566"/>
      <c r="B163" s="567" t="s">
        <v>616</v>
      </c>
      <c r="C163" s="542" t="s">
        <v>522</v>
      </c>
      <c r="D163" s="568"/>
      <c r="E163" s="542"/>
      <c r="F163" s="567" t="s">
        <v>616</v>
      </c>
      <c r="G163" s="542" t="s">
        <v>618</v>
      </c>
      <c r="H163" s="702"/>
      <c r="I163" s="717"/>
    </row>
    <row r="164" spans="1:9" ht="12.75">
      <c r="A164" s="566"/>
      <c r="B164" s="567" t="s">
        <v>617</v>
      </c>
      <c r="C164" s="542" t="s">
        <v>533</v>
      </c>
      <c r="D164" s="568"/>
      <c r="E164" s="542"/>
      <c r="F164" s="567" t="s">
        <v>617</v>
      </c>
      <c r="G164" s="542" t="s">
        <v>621</v>
      </c>
      <c r="H164" s="702"/>
      <c r="I164" s="717"/>
    </row>
    <row r="165" spans="1:9" ht="12.75">
      <c r="A165" s="566"/>
      <c r="B165" s="567" t="s">
        <v>619</v>
      </c>
      <c r="C165" s="542" t="s">
        <v>620</v>
      </c>
      <c r="D165" s="604"/>
      <c r="E165" s="542"/>
      <c r="F165" s="567"/>
      <c r="G165" s="542"/>
      <c r="H165" s="702"/>
      <c r="I165" s="717"/>
    </row>
    <row r="166" spans="1:9" ht="12.75">
      <c r="A166" s="573"/>
      <c r="B166" s="574"/>
      <c r="C166" s="575" t="s">
        <v>622</v>
      </c>
      <c r="D166" s="576">
        <v>26727</v>
      </c>
      <c r="E166" s="575"/>
      <c r="F166" s="575"/>
      <c r="G166" s="575" t="s">
        <v>622</v>
      </c>
      <c r="H166" s="705">
        <v>26727</v>
      </c>
      <c r="I166" s="725">
        <v>9</v>
      </c>
    </row>
    <row r="167" spans="1:9" ht="12.75">
      <c r="A167" s="564" t="s">
        <v>673</v>
      </c>
      <c r="B167" s="608"/>
      <c r="C167" s="609"/>
      <c r="D167" s="610"/>
      <c r="E167" s="562" t="s">
        <v>673</v>
      </c>
      <c r="F167" s="608"/>
      <c r="G167" s="609"/>
      <c r="H167" s="713"/>
      <c r="I167" s="717"/>
    </row>
    <row r="168" spans="1:9" ht="12.75">
      <c r="A168" s="580"/>
      <c r="B168" s="567" t="s">
        <v>600</v>
      </c>
      <c r="C168" s="542" t="s">
        <v>511</v>
      </c>
      <c r="D168" s="568">
        <v>6450</v>
      </c>
      <c r="E168" s="542"/>
      <c r="F168" s="567" t="s">
        <v>600</v>
      </c>
      <c r="G168" s="542" t="s">
        <v>189</v>
      </c>
      <c r="H168" s="703">
        <v>98807</v>
      </c>
      <c r="I168" s="717"/>
    </row>
    <row r="169" spans="1:9" ht="12.75">
      <c r="A169" s="580"/>
      <c r="B169" s="567" t="s">
        <v>601</v>
      </c>
      <c r="C169" s="542" t="s">
        <v>602</v>
      </c>
      <c r="D169" s="568">
        <v>1425</v>
      </c>
      <c r="E169" s="542"/>
      <c r="F169" s="567" t="s">
        <v>601</v>
      </c>
      <c r="G169" s="542" t="s">
        <v>603</v>
      </c>
      <c r="H169" s="703">
        <v>25274</v>
      </c>
      <c r="I169" s="717"/>
    </row>
    <row r="170" spans="1:9" ht="12.75">
      <c r="A170" s="580"/>
      <c r="B170" s="567" t="s">
        <v>604</v>
      </c>
      <c r="C170" s="542" t="s">
        <v>605</v>
      </c>
      <c r="D170" s="568"/>
      <c r="E170" s="542"/>
      <c r="F170" s="567" t="s">
        <v>604</v>
      </c>
      <c r="G170" s="542" t="s">
        <v>606</v>
      </c>
      <c r="H170" s="703">
        <v>29372</v>
      </c>
      <c r="I170" s="717"/>
    </row>
    <row r="171" spans="1:9" ht="12.75">
      <c r="A171" s="580"/>
      <c r="B171" s="567" t="s">
        <v>607</v>
      </c>
      <c r="C171" s="542" t="s">
        <v>608</v>
      </c>
      <c r="D171" s="568"/>
      <c r="E171" s="542"/>
      <c r="F171" s="567" t="s">
        <v>607</v>
      </c>
      <c r="G171" s="542" t="s">
        <v>530</v>
      </c>
      <c r="H171" s="702">
        <v>1006</v>
      </c>
      <c r="I171" s="717"/>
    </row>
    <row r="172" spans="1:9" ht="12.75">
      <c r="A172" s="580"/>
      <c r="B172" s="567" t="s">
        <v>609</v>
      </c>
      <c r="C172" s="542" t="s">
        <v>610</v>
      </c>
      <c r="D172" s="568"/>
      <c r="E172" s="542"/>
      <c r="F172" s="567" t="s">
        <v>609</v>
      </c>
      <c r="G172" s="542" t="s">
        <v>544</v>
      </c>
      <c r="H172" s="702"/>
      <c r="I172" s="717"/>
    </row>
    <row r="173" spans="1:9" ht="12.75">
      <c r="A173" s="580"/>
      <c r="B173" s="567" t="s">
        <v>611</v>
      </c>
      <c r="C173" s="542" t="s">
        <v>612</v>
      </c>
      <c r="D173" s="569">
        <v>146584</v>
      </c>
      <c r="E173" s="542"/>
      <c r="F173" s="567" t="s">
        <v>611</v>
      </c>
      <c r="G173" s="542" t="s">
        <v>583</v>
      </c>
      <c r="H173" s="702"/>
      <c r="I173" s="717"/>
    </row>
    <row r="174" spans="1:9" ht="12.75">
      <c r="A174" s="580"/>
      <c r="B174" s="567" t="s">
        <v>615</v>
      </c>
      <c r="C174" s="542" t="s">
        <v>532</v>
      </c>
      <c r="D174" s="568"/>
      <c r="E174" s="542"/>
      <c r="F174" s="567" t="s">
        <v>615</v>
      </c>
      <c r="G174" s="542" t="s">
        <v>258</v>
      </c>
      <c r="H174" s="702"/>
      <c r="I174" s="717"/>
    </row>
    <row r="175" spans="1:9" ht="12.75">
      <c r="A175" s="580"/>
      <c r="B175" s="567" t="s">
        <v>616</v>
      </c>
      <c r="C175" s="542" t="s">
        <v>522</v>
      </c>
      <c r="D175" s="568"/>
      <c r="E175" s="542"/>
      <c r="F175" s="567" t="s">
        <v>616</v>
      </c>
      <c r="G175" s="542" t="s">
        <v>618</v>
      </c>
      <c r="H175" s="702"/>
      <c r="I175" s="717"/>
    </row>
    <row r="176" spans="1:9" ht="12.75">
      <c r="A176" s="580"/>
      <c r="B176" s="567" t="s">
        <v>617</v>
      </c>
      <c r="C176" s="542" t="s">
        <v>533</v>
      </c>
      <c r="D176" s="568"/>
      <c r="E176" s="542"/>
      <c r="F176" s="567" t="s">
        <v>617</v>
      </c>
      <c r="G176" s="542" t="s">
        <v>621</v>
      </c>
      <c r="H176" s="702"/>
      <c r="I176" s="717"/>
    </row>
    <row r="177" spans="1:9" ht="12.75">
      <c r="A177" s="580"/>
      <c r="B177" s="567" t="s">
        <v>619</v>
      </c>
      <c r="C177" s="542" t="s">
        <v>620</v>
      </c>
      <c r="D177" s="565"/>
      <c r="E177" s="542"/>
      <c r="F177" s="567"/>
      <c r="G177" s="542"/>
      <c r="H177" s="702"/>
      <c r="I177" s="717"/>
    </row>
    <row r="178" spans="1:9" ht="12.75">
      <c r="A178" s="582"/>
      <c r="B178" s="611"/>
      <c r="C178" s="575" t="s">
        <v>622</v>
      </c>
      <c r="D178" s="576">
        <v>154459</v>
      </c>
      <c r="E178" s="612"/>
      <c r="F178" s="612"/>
      <c r="G178" s="722" t="s">
        <v>623</v>
      </c>
      <c r="H178" s="705">
        <v>154459</v>
      </c>
      <c r="I178" s="718">
        <v>48</v>
      </c>
    </row>
    <row r="179" spans="1:9" ht="12.75">
      <c r="A179" s="564" t="s">
        <v>674</v>
      </c>
      <c r="B179" s="558"/>
      <c r="C179" s="583"/>
      <c r="D179" s="584"/>
      <c r="E179" s="562" t="s">
        <v>674</v>
      </c>
      <c r="F179" s="558"/>
      <c r="G179" s="542"/>
      <c r="H179" s="702"/>
      <c r="I179" s="717"/>
    </row>
    <row r="180" spans="1:9" ht="12.75">
      <c r="A180" s="564" t="s">
        <v>690</v>
      </c>
      <c r="B180" s="558"/>
      <c r="C180" s="583"/>
      <c r="D180" s="584"/>
      <c r="E180" s="562" t="s">
        <v>690</v>
      </c>
      <c r="F180" s="558"/>
      <c r="G180" s="542"/>
      <c r="H180" s="702">
        <v>37879</v>
      </c>
      <c r="I180" s="717"/>
    </row>
    <row r="181" spans="1:9" ht="12.75">
      <c r="A181" s="580"/>
      <c r="B181" s="567" t="s">
        <v>600</v>
      </c>
      <c r="C181" s="542" t="s">
        <v>511</v>
      </c>
      <c r="D181" s="568">
        <v>2000</v>
      </c>
      <c r="E181" s="542"/>
      <c r="F181" s="567" t="s">
        <v>600</v>
      </c>
      <c r="G181" s="542" t="s">
        <v>189</v>
      </c>
      <c r="H181" s="703">
        <v>10087</v>
      </c>
      <c r="I181" s="717"/>
    </row>
    <row r="182" spans="1:9" ht="12.75">
      <c r="A182" s="580"/>
      <c r="B182" s="567" t="s">
        <v>601</v>
      </c>
      <c r="C182" s="542" t="s">
        <v>602</v>
      </c>
      <c r="D182" s="568"/>
      <c r="E182" s="542"/>
      <c r="F182" s="567" t="s">
        <v>601</v>
      </c>
      <c r="G182" s="542" t="s">
        <v>603</v>
      </c>
      <c r="H182" s="703">
        <v>5387</v>
      </c>
      <c r="I182" s="717"/>
    </row>
    <row r="183" spans="1:9" ht="12.75">
      <c r="A183" s="580"/>
      <c r="B183" s="567" t="s">
        <v>604</v>
      </c>
      <c r="C183" s="542" t="s">
        <v>605</v>
      </c>
      <c r="D183" s="568"/>
      <c r="E183" s="542"/>
      <c r="F183" s="567" t="s">
        <v>604</v>
      </c>
      <c r="G183" s="542" t="s">
        <v>606</v>
      </c>
      <c r="H183" s="703">
        <v>758</v>
      </c>
      <c r="I183" s="717"/>
    </row>
    <row r="184" spans="1:9" ht="12.75">
      <c r="A184" s="580"/>
      <c r="B184" s="567" t="s">
        <v>607</v>
      </c>
      <c r="C184" s="542" t="s">
        <v>608</v>
      </c>
      <c r="D184" s="568"/>
      <c r="E184" s="542"/>
      <c r="F184" s="567" t="s">
        <v>607</v>
      </c>
      <c r="G184" s="542" t="s">
        <v>530</v>
      </c>
      <c r="H184" s="702"/>
      <c r="I184" s="717"/>
    </row>
    <row r="185" spans="1:9" ht="12.75">
      <c r="A185" s="580"/>
      <c r="B185" s="567" t="s">
        <v>609</v>
      </c>
      <c r="C185" s="542" t="s">
        <v>610</v>
      </c>
      <c r="D185" s="568"/>
      <c r="E185" s="542"/>
      <c r="F185" s="567" t="s">
        <v>609</v>
      </c>
      <c r="G185" s="542" t="s">
        <v>544</v>
      </c>
      <c r="H185" s="702"/>
      <c r="I185" s="717"/>
    </row>
    <row r="186" spans="1:9" ht="12.75">
      <c r="A186" s="580"/>
      <c r="B186" s="567" t="s">
        <v>611</v>
      </c>
      <c r="C186" s="542" t="s">
        <v>612</v>
      </c>
      <c r="D186" s="569">
        <v>52111</v>
      </c>
      <c r="E186" s="542"/>
      <c r="F186" s="567" t="s">
        <v>611</v>
      </c>
      <c r="G186" s="542" t="s">
        <v>583</v>
      </c>
      <c r="H186" s="702"/>
      <c r="I186" s="717"/>
    </row>
    <row r="187" spans="1:9" ht="12.75">
      <c r="A187" s="580"/>
      <c r="B187" s="567" t="s">
        <v>615</v>
      </c>
      <c r="C187" s="542" t="s">
        <v>532</v>
      </c>
      <c r="D187" s="568"/>
      <c r="E187" s="542"/>
      <c r="F187" s="567" t="s">
        <v>615</v>
      </c>
      <c r="G187" s="542" t="s">
        <v>258</v>
      </c>
      <c r="H187" s="702"/>
      <c r="I187" s="717"/>
    </row>
    <row r="188" spans="1:9" ht="12.75">
      <c r="A188" s="580"/>
      <c r="B188" s="567" t="s">
        <v>616</v>
      </c>
      <c r="C188" s="542" t="s">
        <v>522</v>
      </c>
      <c r="D188" s="568"/>
      <c r="E188" s="542"/>
      <c r="F188" s="567" t="s">
        <v>616</v>
      </c>
      <c r="G188" s="542" t="s">
        <v>618</v>
      </c>
      <c r="H188" s="702"/>
      <c r="I188" s="717"/>
    </row>
    <row r="189" spans="1:9" ht="12.75">
      <c r="A189" s="580"/>
      <c r="B189" s="567" t="s">
        <v>617</v>
      </c>
      <c r="C189" s="542" t="s">
        <v>533</v>
      </c>
      <c r="D189" s="568"/>
      <c r="E189" s="542"/>
      <c r="F189" s="567" t="s">
        <v>617</v>
      </c>
      <c r="G189" s="542" t="s">
        <v>621</v>
      </c>
      <c r="H189" s="702"/>
      <c r="I189" s="717"/>
    </row>
    <row r="190" spans="1:9" ht="12.75">
      <c r="A190" s="580"/>
      <c r="B190" s="567" t="s">
        <v>619</v>
      </c>
      <c r="C190" s="542" t="s">
        <v>620</v>
      </c>
      <c r="D190" s="565"/>
      <c r="E190" s="542"/>
      <c r="F190" s="567"/>
      <c r="G190" s="542"/>
      <c r="H190" s="702"/>
      <c r="I190" s="717"/>
    </row>
    <row r="191" spans="1:9" ht="12.75">
      <c r="A191" s="613"/>
      <c r="B191" s="611"/>
      <c r="C191" s="575" t="s">
        <v>622</v>
      </c>
      <c r="D191" s="576">
        <v>54111</v>
      </c>
      <c r="E191" s="612"/>
      <c r="F191" s="612"/>
      <c r="G191" s="575" t="s">
        <v>622</v>
      </c>
      <c r="H191" s="705">
        <v>54111</v>
      </c>
      <c r="I191" s="725">
        <v>14</v>
      </c>
    </row>
    <row r="192" spans="1:9" ht="12.75">
      <c r="A192" s="564" t="s">
        <v>675</v>
      </c>
      <c r="B192" s="555"/>
      <c r="C192" s="583"/>
      <c r="D192" s="584"/>
      <c r="E192" s="614" t="s">
        <v>691</v>
      </c>
      <c r="F192" s="555"/>
      <c r="G192" s="542"/>
      <c r="H192" s="702"/>
      <c r="I192" s="717"/>
    </row>
    <row r="193" spans="1:9" ht="12.75">
      <c r="A193" s="580"/>
      <c r="B193" s="567" t="s">
        <v>600</v>
      </c>
      <c r="C193" s="542" t="s">
        <v>511</v>
      </c>
      <c r="D193" s="568"/>
      <c r="E193" s="542"/>
      <c r="F193" s="567" t="s">
        <v>600</v>
      </c>
      <c r="G193" s="542" t="s">
        <v>189</v>
      </c>
      <c r="H193" s="703">
        <v>21361</v>
      </c>
      <c r="I193" s="717"/>
    </row>
    <row r="194" spans="1:9" ht="12.75">
      <c r="A194" s="580"/>
      <c r="B194" s="567" t="s">
        <v>601</v>
      </c>
      <c r="C194" s="542" t="s">
        <v>602</v>
      </c>
      <c r="D194" s="568"/>
      <c r="E194" s="542"/>
      <c r="F194" s="567" t="s">
        <v>601</v>
      </c>
      <c r="G194" s="542" t="s">
        <v>603</v>
      </c>
      <c r="H194" s="703">
        <v>5542</v>
      </c>
      <c r="I194" s="717"/>
    </row>
    <row r="195" spans="1:9" ht="12.75">
      <c r="A195" s="580"/>
      <c r="B195" s="567" t="s">
        <v>604</v>
      </c>
      <c r="C195" s="542" t="s">
        <v>605</v>
      </c>
      <c r="D195" s="568"/>
      <c r="E195" s="542"/>
      <c r="F195" s="567" t="s">
        <v>604</v>
      </c>
      <c r="G195" s="542" t="s">
        <v>606</v>
      </c>
      <c r="H195" s="703">
        <v>7558</v>
      </c>
      <c r="I195" s="717"/>
    </row>
    <row r="196" spans="1:9" ht="12.75">
      <c r="A196" s="580"/>
      <c r="B196" s="567" t="s">
        <v>607</v>
      </c>
      <c r="C196" s="542" t="s">
        <v>608</v>
      </c>
      <c r="D196" s="569"/>
      <c r="E196" s="542"/>
      <c r="F196" s="567" t="s">
        <v>607</v>
      </c>
      <c r="G196" s="542" t="s">
        <v>530</v>
      </c>
      <c r="H196" s="702">
        <v>372</v>
      </c>
      <c r="I196" s="717"/>
    </row>
    <row r="197" spans="1:9" ht="12.75">
      <c r="A197" s="580"/>
      <c r="B197" s="567" t="s">
        <v>609</v>
      </c>
      <c r="C197" s="542" t="s">
        <v>610</v>
      </c>
      <c r="D197" s="568"/>
      <c r="E197" s="542"/>
      <c r="F197" s="567" t="s">
        <v>609</v>
      </c>
      <c r="G197" s="542" t="s">
        <v>544</v>
      </c>
      <c r="H197" s="702">
        <v>1323</v>
      </c>
      <c r="I197" s="717"/>
    </row>
    <row r="198" spans="1:9" ht="12.75">
      <c r="A198" s="580"/>
      <c r="B198" s="567" t="s">
        <v>611</v>
      </c>
      <c r="C198" s="542" t="s">
        <v>612</v>
      </c>
      <c r="D198" s="569">
        <v>34833</v>
      </c>
      <c r="E198" s="542"/>
      <c r="F198" s="567" t="s">
        <v>611</v>
      </c>
      <c r="G198" s="542" t="s">
        <v>583</v>
      </c>
      <c r="H198" s="702"/>
      <c r="I198" s="717"/>
    </row>
    <row r="199" spans="1:9" ht="12.75">
      <c r="A199" s="580"/>
      <c r="B199" s="567" t="s">
        <v>615</v>
      </c>
      <c r="C199" s="542" t="s">
        <v>532</v>
      </c>
      <c r="D199" s="568"/>
      <c r="E199" s="542"/>
      <c r="F199" s="567" t="s">
        <v>615</v>
      </c>
      <c r="G199" s="542" t="s">
        <v>258</v>
      </c>
      <c r="H199" s="702"/>
      <c r="I199" s="717"/>
    </row>
    <row r="200" spans="1:9" ht="12.75">
      <c r="A200" s="580"/>
      <c r="B200" s="567" t="s">
        <v>616</v>
      </c>
      <c r="C200" s="542" t="s">
        <v>522</v>
      </c>
      <c r="D200" s="568"/>
      <c r="E200" s="542"/>
      <c r="F200" s="567" t="s">
        <v>616</v>
      </c>
      <c r="G200" s="542" t="s">
        <v>618</v>
      </c>
      <c r="H200" s="702"/>
      <c r="I200" s="717"/>
    </row>
    <row r="201" spans="1:9" ht="12.75">
      <c r="A201" s="580"/>
      <c r="B201" s="567" t="s">
        <v>617</v>
      </c>
      <c r="C201" s="542" t="s">
        <v>533</v>
      </c>
      <c r="D201" s="568"/>
      <c r="E201" s="542"/>
      <c r="F201" s="567" t="s">
        <v>617</v>
      </c>
      <c r="G201" s="542" t="s">
        <v>621</v>
      </c>
      <c r="H201" s="702"/>
      <c r="I201" s="717"/>
    </row>
    <row r="202" spans="1:9" ht="12.75">
      <c r="A202" s="580"/>
      <c r="B202" s="567" t="s">
        <v>619</v>
      </c>
      <c r="C202" s="542" t="s">
        <v>620</v>
      </c>
      <c r="D202" s="565"/>
      <c r="E202" s="542"/>
      <c r="F202" s="567"/>
      <c r="G202" s="542"/>
      <c r="H202" s="702"/>
      <c r="I202" s="717"/>
    </row>
    <row r="203" spans="1:9" ht="12.75">
      <c r="A203" s="613"/>
      <c r="B203" s="611"/>
      <c r="C203" s="575" t="s">
        <v>622</v>
      </c>
      <c r="D203" s="576">
        <v>34833</v>
      </c>
      <c r="E203" s="612"/>
      <c r="F203" s="612"/>
      <c r="G203" s="575" t="s">
        <v>622</v>
      </c>
      <c r="H203" s="705">
        <f>SUM(H193:H202)</f>
        <v>36156</v>
      </c>
      <c r="I203" s="725">
        <v>5</v>
      </c>
    </row>
    <row r="204" spans="1:9" ht="12.75">
      <c r="A204" s="564" t="s">
        <v>676</v>
      </c>
      <c r="B204" s="555"/>
      <c r="C204" s="583"/>
      <c r="D204" s="584"/>
      <c r="E204" s="562" t="s">
        <v>692</v>
      </c>
      <c r="F204" s="555"/>
      <c r="G204" s="542"/>
      <c r="H204" s="702"/>
      <c r="I204" s="717"/>
    </row>
    <row r="205" spans="1:9" ht="12.75">
      <c r="A205" s="580"/>
      <c r="B205" s="567" t="s">
        <v>600</v>
      </c>
      <c r="C205" s="542" t="s">
        <v>511</v>
      </c>
      <c r="D205" s="568">
        <v>2000</v>
      </c>
      <c r="E205" s="542"/>
      <c r="F205" s="567" t="s">
        <v>600</v>
      </c>
      <c r="G205" s="542" t="s">
        <v>189</v>
      </c>
      <c r="H205" s="703">
        <v>59240</v>
      </c>
      <c r="I205" s="717"/>
    </row>
    <row r="206" spans="1:9" ht="12.75">
      <c r="A206" s="580"/>
      <c r="B206" s="567" t="s">
        <v>601</v>
      </c>
      <c r="C206" s="542" t="s">
        <v>602</v>
      </c>
      <c r="D206" s="568"/>
      <c r="E206" s="542"/>
      <c r="F206" s="567" t="s">
        <v>601</v>
      </c>
      <c r="G206" s="542" t="s">
        <v>603</v>
      </c>
      <c r="H206" s="703">
        <v>15629</v>
      </c>
      <c r="I206" s="717"/>
    </row>
    <row r="207" spans="1:9" ht="12.75">
      <c r="A207" s="580"/>
      <c r="B207" s="567" t="s">
        <v>604</v>
      </c>
      <c r="C207" s="542" t="s">
        <v>605</v>
      </c>
      <c r="D207" s="568"/>
      <c r="E207" s="542"/>
      <c r="F207" s="567" t="s">
        <v>604</v>
      </c>
      <c r="G207" s="542" t="s">
        <v>606</v>
      </c>
      <c r="H207" s="703">
        <v>12945</v>
      </c>
      <c r="I207" s="717"/>
    </row>
    <row r="208" spans="1:9" ht="12.75">
      <c r="A208" s="580"/>
      <c r="B208" s="567" t="s">
        <v>607</v>
      </c>
      <c r="C208" s="542" t="s">
        <v>608</v>
      </c>
      <c r="D208" s="568"/>
      <c r="E208" s="542"/>
      <c r="F208" s="567" t="s">
        <v>607</v>
      </c>
      <c r="G208" s="542" t="s">
        <v>530</v>
      </c>
      <c r="H208" s="702">
        <v>1130</v>
      </c>
      <c r="I208" s="717"/>
    </row>
    <row r="209" spans="1:9" ht="12.75">
      <c r="A209" s="580"/>
      <c r="B209" s="567" t="s">
        <v>609</v>
      </c>
      <c r="C209" s="542" t="s">
        <v>610</v>
      </c>
      <c r="D209" s="568"/>
      <c r="E209" s="542"/>
      <c r="F209" s="567" t="s">
        <v>609</v>
      </c>
      <c r="G209" s="542" t="s">
        <v>544</v>
      </c>
      <c r="H209" s="702">
        <v>1323</v>
      </c>
      <c r="I209" s="717"/>
    </row>
    <row r="210" spans="1:9" ht="12.75">
      <c r="A210" s="580"/>
      <c r="B210" s="567" t="s">
        <v>611</v>
      </c>
      <c r="C210" s="542" t="s">
        <v>612</v>
      </c>
      <c r="D210" s="569">
        <v>86944</v>
      </c>
      <c r="E210" s="542"/>
      <c r="F210" s="567" t="s">
        <v>611</v>
      </c>
      <c r="G210" s="542" t="s">
        <v>583</v>
      </c>
      <c r="H210" s="702"/>
      <c r="I210" s="717"/>
    </row>
    <row r="211" spans="1:9" ht="12.75">
      <c r="A211" s="580"/>
      <c r="B211" s="567" t="s">
        <v>615</v>
      </c>
      <c r="C211" s="542" t="s">
        <v>532</v>
      </c>
      <c r="D211" s="568"/>
      <c r="E211" s="542"/>
      <c r="F211" s="567" t="s">
        <v>615</v>
      </c>
      <c r="G211" s="542" t="s">
        <v>258</v>
      </c>
      <c r="H211" s="702"/>
      <c r="I211" s="717"/>
    </row>
    <row r="212" spans="1:9" ht="12.75">
      <c r="A212" s="580"/>
      <c r="B212" s="567" t="s">
        <v>616</v>
      </c>
      <c r="C212" s="542" t="s">
        <v>522</v>
      </c>
      <c r="D212" s="568"/>
      <c r="E212" s="542"/>
      <c r="F212" s="567" t="s">
        <v>616</v>
      </c>
      <c r="G212" s="542" t="s">
        <v>618</v>
      </c>
      <c r="H212" s="702"/>
      <c r="I212" s="717"/>
    </row>
    <row r="213" spans="1:9" ht="12.75">
      <c r="A213" s="580"/>
      <c r="B213" s="567" t="s">
        <v>617</v>
      </c>
      <c r="C213" s="542" t="s">
        <v>533</v>
      </c>
      <c r="D213" s="568"/>
      <c r="E213" s="542"/>
      <c r="F213" s="567" t="s">
        <v>617</v>
      </c>
      <c r="G213" s="542" t="s">
        <v>621</v>
      </c>
      <c r="H213" s="702"/>
      <c r="I213" s="717"/>
    </row>
    <row r="214" spans="1:9" ht="12.75">
      <c r="A214" s="580"/>
      <c r="B214" s="567" t="s">
        <v>619</v>
      </c>
      <c r="C214" s="542" t="s">
        <v>620</v>
      </c>
      <c r="D214" s="565"/>
      <c r="E214" s="542"/>
      <c r="F214" s="567"/>
      <c r="G214" s="542"/>
      <c r="H214" s="702"/>
      <c r="I214" s="717"/>
    </row>
    <row r="215" spans="1:9" ht="12.75">
      <c r="A215" s="613"/>
      <c r="B215" s="611"/>
      <c r="C215" s="575" t="s">
        <v>622</v>
      </c>
      <c r="D215" s="576">
        <v>88944</v>
      </c>
      <c r="E215" s="612"/>
      <c r="F215" s="612"/>
      <c r="G215" s="722" t="s">
        <v>772</v>
      </c>
      <c r="H215" s="705">
        <f>SUM(H205:H214)</f>
        <v>90267</v>
      </c>
      <c r="I215" s="718">
        <v>19</v>
      </c>
    </row>
    <row r="216" spans="1:9" ht="12.75">
      <c r="A216" s="564" t="s">
        <v>693</v>
      </c>
      <c r="B216" s="555"/>
      <c r="C216" s="583"/>
      <c r="D216" s="665"/>
      <c r="E216" s="562" t="s">
        <v>694</v>
      </c>
      <c r="F216" s="555"/>
      <c r="G216" s="542"/>
      <c r="H216" s="714"/>
      <c r="I216" s="717"/>
    </row>
    <row r="217" spans="1:9" ht="12.75">
      <c r="A217" s="580"/>
      <c r="B217" s="567" t="s">
        <v>600</v>
      </c>
      <c r="C217" s="542" t="s">
        <v>511</v>
      </c>
      <c r="D217" s="665">
        <v>1500</v>
      </c>
      <c r="E217" s="542"/>
      <c r="F217" s="567" t="s">
        <v>600</v>
      </c>
      <c r="G217" s="542" t="s">
        <v>189</v>
      </c>
      <c r="H217" s="714">
        <v>1421</v>
      </c>
      <c r="I217" s="717"/>
    </row>
    <row r="218" spans="1:9" ht="12.75">
      <c r="A218" s="580"/>
      <c r="B218" s="567" t="s">
        <v>601</v>
      </c>
      <c r="C218" s="542" t="s">
        <v>602</v>
      </c>
      <c r="D218" s="665"/>
      <c r="E218" s="542"/>
      <c r="F218" s="567" t="s">
        <v>601</v>
      </c>
      <c r="G218" s="542" t="s">
        <v>603</v>
      </c>
      <c r="H218" s="714">
        <v>355</v>
      </c>
      <c r="I218" s="717"/>
    </row>
    <row r="219" spans="1:9" ht="12.75">
      <c r="A219" s="580"/>
      <c r="B219" s="567" t="s">
        <v>604</v>
      </c>
      <c r="C219" s="542" t="s">
        <v>605</v>
      </c>
      <c r="D219" s="665"/>
      <c r="E219" s="542"/>
      <c r="F219" s="567" t="s">
        <v>604</v>
      </c>
      <c r="G219" s="542" t="s">
        <v>606</v>
      </c>
      <c r="H219" s="714">
        <v>4775</v>
      </c>
      <c r="I219" s="717"/>
    </row>
    <row r="220" spans="1:9" ht="12.75">
      <c r="A220" s="580"/>
      <c r="B220" s="567" t="s">
        <v>607</v>
      </c>
      <c r="C220" s="542" t="s">
        <v>608</v>
      </c>
      <c r="D220" s="665"/>
      <c r="E220" s="542"/>
      <c r="F220" s="567" t="s">
        <v>607</v>
      </c>
      <c r="G220" s="542" t="s">
        <v>530</v>
      </c>
      <c r="H220" s="714">
        <v>27</v>
      </c>
      <c r="I220" s="717"/>
    </row>
    <row r="221" spans="1:9" ht="12.75">
      <c r="A221" s="580"/>
      <c r="B221" s="567" t="s">
        <v>609</v>
      </c>
      <c r="C221" s="542" t="s">
        <v>610</v>
      </c>
      <c r="D221" s="665"/>
      <c r="E221" s="542"/>
      <c r="F221" s="567" t="s">
        <v>609</v>
      </c>
      <c r="G221" s="542" t="s">
        <v>544</v>
      </c>
      <c r="H221" s="714"/>
      <c r="I221" s="717"/>
    </row>
    <row r="222" spans="1:9" ht="12.75">
      <c r="A222" s="580"/>
      <c r="B222" s="567" t="s">
        <v>611</v>
      </c>
      <c r="C222" s="542" t="s">
        <v>612</v>
      </c>
      <c r="D222" s="665">
        <v>5078</v>
      </c>
      <c r="E222" s="542"/>
      <c r="F222" s="567" t="s">
        <v>611</v>
      </c>
      <c r="G222" s="542" t="s">
        <v>583</v>
      </c>
      <c r="H222" s="714"/>
      <c r="I222" s="717"/>
    </row>
    <row r="223" spans="1:9" ht="12.75">
      <c r="A223" s="580"/>
      <c r="B223" s="567" t="s">
        <v>615</v>
      </c>
      <c r="C223" s="542" t="s">
        <v>532</v>
      </c>
      <c r="D223" s="665"/>
      <c r="E223" s="542"/>
      <c r="F223" s="567" t="s">
        <v>615</v>
      </c>
      <c r="G223" s="542" t="s">
        <v>258</v>
      </c>
      <c r="H223" s="714"/>
      <c r="I223" s="717"/>
    </row>
    <row r="224" spans="1:9" ht="12.75">
      <c r="A224" s="580"/>
      <c r="B224" s="567" t="s">
        <v>616</v>
      </c>
      <c r="C224" s="542" t="s">
        <v>522</v>
      </c>
      <c r="D224" s="665"/>
      <c r="E224" s="542"/>
      <c r="F224" s="567" t="s">
        <v>616</v>
      </c>
      <c r="G224" s="542" t="s">
        <v>618</v>
      </c>
      <c r="H224" s="714"/>
      <c r="I224" s="717"/>
    </row>
    <row r="225" spans="1:9" ht="12.75">
      <c r="A225" s="580"/>
      <c r="B225" s="567" t="s">
        <v>617</v>
      </c>
      <c r="C225" s="542" t="s">
        <v>533</v>
      </c>
      <c r="D225" s="665"/>
      <c r="E225" s="542"/>
      <c r="F225" s="567" t="s">
        <v>617</v>
      </c>
      <c r="G225" s="542" t="s">
        <v>621</v>
      </c>
      <c r="H225" s="714"/>
      <c r="I225" s="717"/>
    </row>
    <row r="226" spans="1:9" ht="12.75">
      <c r="A226" s="580"/>
      <c r="B226" s="567" t="s">
        <v>619</v>
      </c>
      <c r="C226" s="542" t="s">
        <v>620</v>
      </c>
      <c r="D226" s="665"/>
      <c r="E226" s="542"/>
      <c r="F226" s="567"/>
      <c r="G226" s="542"/>
      <c r="H226" s="714"/>
      <c r="I226" s="717"/>
    </row>
    <row r="227" spans="1:9" ht="12.75">
      <c r="A227" s="613"/>
      <c r="B227" s="611"/>
      <c r="C227" s="575" t="s">
        <v>622</v>
      </c>
      <c r="D227" s="576">
        <v>6578</v>
      </c>
      <c r="E227" s="612"/>
      <c r="F227" s="612"/>
      <c r="G227" s="722" t="s">
        <v>772</v>
      </c>
      <c r="H227" s="705">
        <v>6578</v>
      </c>
      <c r="I227" s="196"/>
    </row>
    <row r="228" spans="1:9" ht="12.75">
      <c r="A228" s="554" t="s">
        <v>677</v>
      </c>
      <c r="B228" s="558"/>
      <c r="C228" s="583"/>
      <c r="D228" s="584"/>
      <c r="E228" s="554" t="s">
        <v>677</v>
      </c>
      <c r="F228" s="542"/>
      <c r="G228" s="542"/>
      <c r="H228" s="702"/>
      <c r="I228" s="717"/>
    </row>
    <row r="229" spans="1:9" ht="12.75">
      <c r="A229" s="580"/>
      <c r="B229" s="567" t="s">
        <v>600</v>
      </c>
      <c r="C229" s="542" t="s">
        <v>511</v>
      </c>
      <c r="D229" s="568">
        <v>22500</v>
      </c>
      <c r="E229" s="542"/>
      <c r="F229" s="567" t="s">
        <v>600</v>
      </c>
      <c r="G229" s="542" t="s">
        <v>189</v>
      </c>
      <c r="H229" s="703">
        <v>405090</v>
      </c>
      <c r="I229" s="717"/>
    </row>
    <row r="230" spans="1:9" ht="12.75">
      <c r="A230" s="580"/>
      <c r="B230" s="567" t="s">
        <v>601</v>
      </c>
      <c r="C230" s="542" t="s">
        <v>602</v>
      </c>
      <c r="D230" s="568">
        <v>3500</v>
      </c>
      <c r="E230" s="542"/>
      <c r="F230" s="567" t="s">
        <v>601</v>
      </c>
      <c r="G230" s="542" t="s">
        <v>603</v>
      </c>
      <c r="H230" s="703">
        <v>104089</v>
      </c>
      <c r="I230" s="717"/>
    </row>
    <row r="231" spans="1:9" ht="12.75">
      <c r="A231" s="580"/>
      <c r="B231" s="567" t="s">
        <v>604</v>
      </c>
      <c r="C231" s="542" t="s">
        <v>605</v>
      </c>
      <c r="D231" s="568"/>
      <c r="E231" s="542"/>
      <c r="F231" s="567" t="s">
        <v>604</v>
      </c>
      <c r="G231" s="542" t="s">
        <v>606</v>
      </c>
      <c r="H231" s="703">
        <v>149157</v>
      </c>
      <c r="I231" s="717"/>
    </row>
    <row r="232" spans="1:9" ht="12.75">
      <c r="A232" s="580"/>
      <c r="B232" s="567" t="s">
        <v>607</v>
      </c>
      <c r="C232" s="542" t="s">
        <v>608</v>
      </c>
      <c r="D232" s="569"/>
      <c r="E232" s="542"/>
      <c r="F232" s="567" t="s">
        <v>607</v>
      </c>
      <c r="G232" s="542" t="s">
        <v>530</v>
      </c>
      <c r="H232" s="702">
        <v>8206</v>
      </c>
      <c r="I232" s="717"/>
    </row>
    <row r="233" spans="1:9" ht="12.75">
      <c r="A233" s="580"/>
      <c r="B233" s="567" t="s">
        <v>609</v>
      </c>
      <c r="C233" s="542" t="s">
        <v>610</v>
      </c>
      <c r="D233" s="568"/>
      <c r="E233" s="542"/>
      <c r="F233" s="567" t="s">
        <v>609</v>
      </c>
      <c r="G233" s="542" t="s">
        <v>544</v>
      </c>
      <c r="H233" s="702">
        <v>1323</v>
      </c>
      <c r="I233" s="717"/>
    </row>
    <row r="234" spans="1:9" ht="12.75">
      <c r="A234" s="580"/>
      <c r="B234" s="567" t="s">
        <v>611</v>
      </c>
      <c r="C234" s="542" t="s">
        <v>612</v>
      </c>
      <c r="D234" s="569">
        <v>628594</v>
      </c>
      <c r="E234" s="542"/>
      <c r="F234" s="567" t="s">
        <v>611</v>
      </c>
      <c r="G234" s="542" t="s">
        <v>583</v>
      </c>
      <c r="H234" s="702"/>
      <c r="I234" s="717"/>
    </row>
    <row r="235" spans="1:9" ht="12.75">
      <c r="A235" s="580"/>
      <c r="B235" s="567" t="s">
        <v>615</v>
      </c>
      <c r="C235" s="542" t="s">
        <v>532</v>
      </c>
      <c r="D235" s="569"/>
      <c r="E235" s="542"/>
      <c r="F235" s="567" t="s">
        <v>615</v>
      </c>
      <c r="G235" s="542" t="s">
        <v>258</v>
      </c>
      <c r="H235" s="702"/>
      <c r="I235" s="717"/>
    </row>
    <row r="236" spans="1:9" ht="12.75">
      <c r="A236" s="580"/>
      <c r="B236" s="567" t="s">
        <v>616</v>
      </c>
      <c r="C236" s="542" t="s">
        <v>522</v>
      </c>
      <c r="D236" s="568">
        <v>13271</v>
      </c>
      <c r="E236" s="542"/>
      <c r="F236" s="567" t="s">
        <v>616</v>
      </c>
      <c r="G236" s="542" t="s">
        <v>618</v>
      </c>
      <c r="H236" s="702"/>
      <c r="I236" s="717"/>
    </row>
    <row r="237" spans="1:9" ht="12.75">
      <c r="A237" s="580"/>
      <c r="B237" s="567" t="s">
        <v>617</v>
      </c>
      <c r="C237" s="542" t="s">
        <v>533</v>
      </c>
      <c r="D237" s="568"/>
      <c r="E237" s="542"/>
      <c r="F237" s="567" t="s">
        <v>617</v>
      </c>
      <c r="G237" s="542" t="s">
        <v>621</v>
      </c>
      <c r="H237" s="702"/>
      <c r="I237" s="717"/>
    </row>
    <row r="238" spans="1:9" ht="13.5" thickBot="1">
      <c r="A238" s="615"/>
      <c r="B238" s="594" t="s">
        <v>619</v>
      </c>
      <c r="C238" s="595" t="s">
        <v>620</v>
      </c>
      <c r="D238" s="597"/>
      <c r="E238" s="595"/>
      <c r="F238" s="594"/>
      <c r="G238" s="595"/>
      <c r="H238" s="708"/>
      <c r="I238" s="717"/>
    </row>
    <row r="239" spans="1:9" ht="13.5" thickBot="1">
      <c r="A239" s="616"/>
      <c r="B239" s="617"/>
      <c r="C239" s="598" t="s">
        <v>623</v>
      </c>
      <c r="D239" s="599">
        <f>SUM(D229:D238)</f>
        <v>667865</v>
      </c>
      <c r="E239" s="598"/>
      <c r="F239" s="598"/>
      <c r="G239" s="724" t="s">
        <v>700</v>
      </c>
      <c r="H239" s="709">
        <f>SUM(H229:H238)</f>
        <v>667865</v>
      </c>
      <c r="I239" s="718">
        <v>193</v>
      </c>
    </row>
    <row r="240" spans="1:9" ht="7.5" customHeight="1" thickBot="1">
      <c r="A240" s="618"/>
      <c r="B240" s="619"/>
      <c r="C240" s="609"/>
      <c r="D240" s="610"/>
      <c r="E240" s="620"/>
      <c r="F240" s="555"/>
      <c r="G240" s="555"/>
      <c r="H240" s="713"/>
      <c r="I240" s="717"/>
    </row>
    <row r="241" spans="1:9" ht="13.5" hidden="1" thickBot="1">
      <c r="A241" s="580"/>
      <c r="B241" s="567"/>
      <c r="C241" s="542"/>
      <c r="D241" s="568"/>
      <c r="E241" s="542"/>
      <c r="F241" s="567"/>
      <c r="G241" s="542"/>
      <c r="H241" s="703"/>
      <c r="I241" s="715"/>
    </row>
    <row r="242" spans="1:9" ht="13.5" hidden="1" thickBot="1">
      <c r="A242" s="580"/>
      <c r="B242" s="567"/>
      <c r="C242" s="542"/>
      <c r="D242" s="568"/>
      <c r="E242" s="542"/>
      <c r="F242" s="567"/>
      <c r="G242" s="542"/>
      <c r="H242" s="703"/>
      <c r="I242" s="196"/>
    </row>
    <row r="243" spans="1:9" ht="13.5" hidden="1" thickBot="1">
      <c r="A243" s="580"/>
      <c r="B243" s="567"/>
      <c r="C243" s="542"/>
      <c r="D243" s="569"/>
      <c r="E243" s="542"/>
      <c r="F243" s="567"/>
      <c r="G243" s="542"/>
      <c r="H243" s="703"/>
      <c r="I243" s="196"/>
    </row>
    <row r="244" spans="1:9" ht="13.5" hidden="1" thickBot="1">
      <c r="A244" s="580"/>
      <c r="B244" s="567"/>
      <c r="C244" s="542"/>
      <c r="D244" s="569"/>
      <c r="E244" s="542"/>
      <c r="F244" s="567"/>
      <c r="G244" s="542"/>
      <c r="H244" s="702"/>
      <c r="I244" s="196"/>
    </row>
    <row r="245" spans="1:9" ht="13.5" hidden="1" thickBot="1">
      <c r="A245" s="580"/>
      <c r="B245" s="567"/>
      <c r="C245" s="542"/>
      <c r="D245" s="568"/>
      <c r="E245" s="542"/>
      <c r="F245" s="567"/>
      <c r="G245" s="542"/>
      <c r="H245" s="702"/>
      <c r="I245" s="196"/>
    </row>
    <row r="246" spans="1:9" ht="13.5" hidden="1" thickBot="1">
      <c r="A246" s="580"/>
      <c r="B246" s="567"/>
      <c r="C246" s="542"/>
      <c r="D246" s="569"/>
      <c r="E246" s="542"/>
      <c r="F246" s="567"/>
      <c r="G246" s="542"/>
      <c r="H246" s="702"/>
      <c r="I246" s="196"/>
    </row>
    <row r="247" spans="1:9" ht="13.5" hidden="1" thickBot="1">
      <c r="A247" s="580"/>
      <c r="B247" s="567"/>
      <c r="C247" s="542"/>
      <c r="D247" s="569"/>
      <c r="E247" s="542"/>
      <c r="F247" s="567"/>
      <c r="G247" s="542"/>
      <c r="H247" s="703"/>
      <c r="I247" s="196"/>
    </row>
    <row r="248" spans="1:9" ht="13.5" hidden="1" thickBot="1">
      <c r="A248" s="580"/>
      <c r="B248" s="567"/>
      <c r="C248" s="542"/>
      <c r="D248" s="568"/>
      <c r="E248" s="542"/>
      <c r="F248" s="567"/>
      <c r="G248" s="542"/>
      <c r="H248" s="702"/>
      <c r="I248" s="196"/>
    </row>
    <row r="249" spans="1:9" ht="13.5" hidden="1" thickBot="1">
      <c r="A249" s="580"/>
      <c r="B249" s="567"/>
      <c r="C249" s="542"/>
      <c r="D249" s="568"/>
      <c r="E249" s="542"/>
      <c r="F249" s="567"/>
      <c r="G249" s="542"/>
      <c r="H249" s="703"/>
      <c r="I249" s="196"/>
    </row>
    <row r="250" spans="1:9" ht="13.5" hidden="1" thickBot="1">
      <c r="A250" s="615"/>
      <c r="B250" s="567"/>
      <c r="C250" s="542"/>
      <c r="D250" s="565"/>
      <c r="E250" s="542"/>
      <c r="F250" s="567"/>
      <c r="G250" s="542"/>
      <c r="H250" s="702"/>
      <c r="I250" s="196"/>
    </row>
    <row r="251" spans="1:9" ht="13.5" thickBot="1">
      <c r="A251" s="587" t="s">
        <v>595</v>
      </c>
      <c r="B251" s="586"/>
      <c r="C251" s="587"/>
      <c r="D251" s="588">
        <v>667865</v>
      </c>
      <c r="E251" s="587" t="s">
        <v>595</v>
      </c>
      <c r="F251" s="589"/>
      <c r="G251" s="621"/>
      <c r="H251" s="707">
        <v>667865</v>
      </c>
      <c r="I251" s="718">
        <v>193</v>
      </c>
    </row>
  </sheetData>
  <sheetProtection/>
  <mergeCells count="11">
    <mergeCell ref="A142:C142"/>
    <mergeCell ref="E142:G142"/>
    <mergeCell ref="A155:C155"/>
    <mergeCell ref="E155:G155"/>
    <mergeCell ref="C1:D1"/>
    <mergeCell ref="G1:H1"/>
    <mergeCell ref="A3:H3"/>
    <mergeCell ref="A105:C105"/>
    <mergeCell ref="E105:G105"/>
    <mergeCell ref="A130:C130"/>
    <mergeCell ref="E130:G1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N29"/>
  <sheetViews>
    <sheetView tabSelected="1" zoomScalePageLayoutView="0" workbookViewId="0" topLeftCell="D1">
      <selection activeCell="N2" sqref="N2"/>
    </sheetView>
  </sheetViews>
  <sheetFormatPr defaultColWidth="9.00390625" defaultRowHeight="12.75"/>
  <cols>
    <col min="1" max="1" width="25.8515625" style="78" customWidth="1"/>
    <col min="2" max="2" width="14.421875" style="78" customWidth="1"/>
    <col min="3" max="3" width="11.57421875" style="78" customWidth="1"/>
    <col min="4" max="4" width="10.7109375" style="78" customWidth="1"/>
    <col min="5" max="6" width="10.28125" style="78" customWidth="1"/>
    <col min="7" max="7" width="12.8515625" style="78" customWidth="1"/>
    <col min="8" max="8" width="23.57421875" style="78" customWidth="1"/>
    <col min="9" max="9" width="15.421875" style="78" customWidth="1"/>
    <col min="10" max="10" width="12.28125" style="78" customWidth="1"/>
    <col min="11" max="11" width="10.421875" style="78" customWidth="1"/>
    <col min="12" max="13" width="10.28125" style="78" customWidth="1"/>
    <col min="14" max="14" width="12.57421875" style="78" customWidth="1"/>
    <col min="15" max="16384" width="9.00390625" style="78" customWidth="1"/>
  </cols>
  <sheetData>
    <row r="1" spans="1:14" ht="40.5" customHeight="1">
      <c r="A1" s="938" t="s">
        <v>499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9"/>
    </row>
    <row r="2" spans="1:14" ht="18" customHeight="1">
      <c r="A2" s="940"/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750"/>
      <c r="N2" s="330" t="s">
        <v>816</v>
      </c>
    </row>
    <row r="3" spans="1:14" ht="39" customHeight="1">
      <c r="A3" s="79" t="s">
        <v>231</v>
      </c>
      <c r="B3" s="80" t="s">
        <v>2</v>
      </c>
      <c r="C3" s="81" t="s">
        <v>232</v>
      </c>
      <c r="D3" s="81" t="s">
        <v>181</v>
      </c>
      <c r="E3" s="81" t="s">
        <v>8</v>
      </c>
      <c r="F3" s="81" t="s">
        <v>814</v>
      </c>
      <c r="G3" s="81" t="s">
        <v>182</v>
      </c>
      <c r="H3" s="79" t="s">
        <v>233</v>
      </c>
      <c r="I3" s="80" t="s">
        <v>2</v>
      </c>
      <c r="J3" s="81" t="s">
        <v>232</v>
      </c>
      <c r="K3" s="81" t="s">
        <v>181</v>
      </c>
      <c r="L3" s="81" t="s">
        <v>8</v>
      </c>
      <c r="M3" s="81" t="s">
        <v>814</v>
      </c>
      <c r="N3" s="81" t="s">
        <v>182</v>
      </c>
    </row>
    <row r="4" spans="1:14" ht="24">
      <c r="A4" s="82" t="s">
        <v>234</v>
      </c>
      <c r="B4" s="83">
        <v>150141</v>
      </c>
      <c r="C4" s="84">
        <v>405090</v>
      </c>
      <c r="D4" s="84">
        <v>46590</v>
      </c>
      <c r="E4" s="84">
        <v>4787</v>
      </c>
      <c r="F4" s="84"/>
      <c r="G4" s="85">
        <f>SUM(B4:E4)</f>
        <v>606608</v>
      </c>
      <c r="H4" s="82" t="s">
        <v>235</v>
      </c>
      <c r="I4" s="86">
        <v>33887</v>
      </c>
      <c r="J4" s="84">
        <v>26000</v>
      </c>
      <c r="K4" s="87">
        <v>26000</v>
      </c>
      <c r="L4" s="84">
        <v>200</v>
      </c>
      <c r="M4" s="84"/>
      <c r="N4" s="85">
        <f>SUM(I4:L4)</f>
        <v>86087</v>
      </c>
    </row>
    <row r="5" spans="1:14" ht="24">
      <c r="A5" s="82" t="s">
        <v>236</v>
      </c>
      <c r="B5" s="83">
        <v>41857</v>
      </c>
      <c r="C5" s="84">
        <v>104089</v>
      </c>
      <c r="D5" s="84">
        <v>12555</v>
      </c>
      <c r="E5" s="84">
        <v>1290</v>
      </c>
      <c r="F5" s="84"/>
      <c r="G5" s="85">
        <f>SUM(B5:E5)</f>
        <v>159791</v>
      </c>
      <c r="H5" s="88" t="s">
        <v>237</v>
      </c>
      <c r="I5" s="89">
        <v>312119</v>
      </c>
      <c r="J5" s="84">
        <v>483784</v>
      </c>
      <c r="K5" s="87">
        <v>44673</v>
      </c>
      <c r="L5" s="84"/>
      <c r="M5" s="84">
        <v>114</v>
      </c>
      <c r="N5" s="85">
        <f>SUM(I5:M5)</f>
        <v>840690</v>
      </c>
    </row>
    <row r="6" spans="1:14" ht="24">
      <c r="A6" s="82" t="s">
        <v>238</v>
      </c>
      <c r="B6" s="83">
        <v>144711</v>
      </c>
      <c r="C6" s="84">
        <v>149157</v>
      </c>
      <c r="D6" s="84">
        <v>16726</v>
      </c>
      <c r="E6" s="84">
        <v>5750</v>
      </c>
      <c r="F6" s="84"/>
      <c r="G6" s="85">
        <f>SUM(B6:E6)</f>
        <v>316344</v>
      </c>
      <c r="H6" s="88" t="s">
        <v>239</v>
      </c>
      <c r="I6" s="89">
        <v>243352</v>
      </c>
      <c r="J6" s="84"/>
      <c r="K6" s="84"/>
      <c r="L6" s="84"/>
      <c r="M6" s="84"/>
      <c r="N6" s="85">
        <f aca="true" t="shared" si="0" ref="N6:N11">SUM(I6:L6)</f>
        <v>243352</v>
      </c>
    </row>
    <row r="7" spans="1:14" ht="36">
      <c r="A7" s="82" t="s">
        <v>240</v>
      </c>
      <c r="B7" s="83"/>
      <c r="C7" s="84">
        <v>8206</v>
      </c>
      <c r="D7" s="84"/>
      <c r="E7" s="84"/>
      <c r="F7" s="84"/>
      <c r="G7" s="85">
        <f aca="true" t="shared" si="1" ref="G7:G17">SUM(B7:E7)</f>
        <v>8206</v>
      </c>
      <c r="H7" s="90" t="s">
        <v>241</v>
      </c>
      <c r="I7" s="91">
        <v>2000</v>
      </c>
      <c r="J7" s="84"/>
      <c r="K7" s="84"/>
      <c r="L7" s="84"/>
      <c r="M7" s="84"/>
      <c r="N7" s="85">
        <f t="shared" si="0"/>
        <v>2000</v>
      </c>
    </row>
    <row r="8" spans="1:14" ht="24">
      <c r="A8" s="92" t="s">
        <v>193</v>
      </c>
      <c r="B8" s="83">
        <v>14000</v>
      </c>
      <c r="C8" s="84"/>
      <c r="D8" s="84"/>
      <c r="E8" s="84"/>
      <c r="F8" s="84"/>
      <c r="G8" s="85">
        <f t="shared" si="1"/>
        <v>14000</v>
      </c>
      <c r="H8" s="90" t="s">
        <v>242</v>
      </c>
      <c r="I8" s="91">
        <v>49250</v>
      </c>
      <c r="J8" s="84"/>
      <c r="K8" s="84"/>
      <c r="L8" s="84"/>
      <c r="M8" s="84"/>
      <c r="N8" s="85">
        <v>49250</v>
      </c>
    </row>
    <row r="9" spans="1:14" ht="24">
      <c r="A9" s="92" t="s">
        <v>196</v>
      </c>
      <c r="B9" s="83">
        <v>2125</v>
      </c>
      <c r="C9" s="84"/>
      <c r="D9" s="84"/>
      <c r="E9" s="84"/>
      <c r="F9" s="84"/>
      <c r="G9" s="85">
        <f t="shared" si="1"/>
        <v>2125</v>
      </c>
      <c r="H9" s="82" t="s">
        <v>243</v>
      </c>
      <c r="I9" s="86"/>
      <c r="J9" s="84"/>
      <c r="K9" s="84"/>
      <c r="L9" s="84"/>
      <c r="M9" s="84">
        <v>24</v>
      </c>
      <c r="N9" s="85">
        <v>24</v>
      </c>
    </row>
    <row r="10" spans="1:14" ht="29.25" customHeight="1">
      <c r="A10" s="92" t="s">
        <v>244</v>
      </c>
      <c r="B10" s="83">
        <v>29195</v>
      </c>
      <c r="C10" s="84"/>
      <c r="D10" s="84"/>
      <c r="E10" s="84"/>
      <c r="F10" s="84"/>
      <c r="G10" s="85">
        <f t="shared" si="1"/>
        <v>29195</v>
      </c>
      <c r="H10" s="82" t="s">
        <v>245</v>
      </c>
      <c r="I10" s="93"/>
      <c r="J10" s="84"/>
      <c r="K10" s="84"/>
      <c r="L10" s="84"/>
      <c r="M10" s="84"/>
      <c r="N10" s="85">
        <f t="shared" si="0"/>
        <v>0</v>
      </c>
    </row>
    <row r="11" spans="1:14" ht="24">
      <c r="A11" s="92" t="s">
        <v>246</v>
      </c>
      <c r="B11" s="83"/>
      <c r="C11" s="84"/>
      <c r="D11" s="84"/>
      <c r="E11" s="84"/>
      <c r="F11" s="84">
        <v>138</v>
      </c>
      <c r="G11" s="85">
        <f>SUM(B11:F11)</f>
        <v>138</v>
      </c>
      <c r="H11" s="82" t="s">
        <v>247</v>
      </c>
      <c r="I11" s="93">
        <v>-158385</v>
      </c>
      <c r="J11" s="84">
        <v>144810</v>
      </c>
      <c r="K11" s="84">
        <v>5198</v>
      </c>
      <c r="L11" s="84">
        <v>8377</v>
      </c>
      <c r="M11" s="84"/>
      <c r="N11" s="85">
        <f t="shared" si="0"/>
        <v>0</v>
      </c>
    </row>
    <row r="12" spans="1:14" ht="21" customHeight="1">
      <c r="A12" s="92" t="s">
        <v>248</v>
      </c>
      <c r="B12" s="83"/>
      <c r="C12" s="84"/>
      <c r="D12" s="84"/>
      <c r="E12" s="84"/>
      <c r="F12" s="84"/>
      <c r="G12" s="85">
        <f t="shared" si="1"/>
        <v>0</v>
      </c>
      <c r="H12" s="94"/>
      <c r="I12" s="84"/>
      <c r="J12" s="84"/>
      <c r="K12" s="84"/>
      <c r="L12" s="84"/>
      <c r="M12" s="84"/>
      <c r="N12" s="85"/>
    </row>
    <row r="13" spans="1:14" ht="24">
      <c r="A13" s="92" t="s">
        <v>249</v>
      </c>
      <c r="B13" s="83">
        <v>87399</v>
      </c>
      <c r="C13" s="84"/>
      <c r="D13" s="84"/>
      <c r="E13" s="84"/>
      <c r="F13" s="84"/>
      <c r="G13" s="85">
        <f t="shared" si="1"/>
        <v>87399</v>
      </c>
      <c r="H13" s="94"/>
      <c r="I13" s="84"/>
      <c r="J13" s="84"/>
      <c r="K13" s="84"/>
      <c r="L13" s="84"/>
      <c r="M13" s="84"/>
      <c r="N13" s="85"/>
    </row>
    <row r="14" spans="1:14" ht="24">
      <c r="A14" s="90" t="s">
        <v>250</v>
      </c>
      <c r="B14" s="88"/>
      <c r="C14" s="84"/>
      <c r="D14" s="84"/>
      <c r="E14" s="84"/>
      <c r="F14" s="84"/>
      <c r="G14" s="85">
        <f t="shared" si="1"/>
        <v>0</v>
      </c>
      <c r="H14" s="94"/>
      <c r="I14" s="84"/>
      <c r="J14" s="84"/>
      <c r="K14" s="84"/>
      <c r="L14" s="84"/>
      <c r="M14" s="84"/>
      <c r="N14" s="85"/>
    </row>
    <row r="15" spans="1:14" ht="30.75" customHeight="1">
      <c r="A15" s="92" t="s">
        <v>251</v>
      </c>
      <c r="B15" s="83"/>
      <c r="C15" s="84"/>
      <c r="D15" s="84"/>
      <c r="E15" s="84"/>
      <c r="F15" s="84"/>
      <c r="G15" s="85">
        <f t="shared" si="1"/>
        <v>0</v>
      </c>
      <c r="H15" s="94"/>
      <c r="I15" s="84"/>
      <c r="J15" s="84"/>
      <c r="K15" s="84"/>
      <c r="L15" s="84"/>
      <c r="M15" s="84"/>
      <c r="N15" s="85"/>
    </row>
    <row r="16" spans="1:14" ht="19.5" customHeight="1">
      <c r="A16" s="92" t="s">
        <v>773</v>
      </c>
      <c r="B16" s="83">
        <v>6693</v>
      </c>
      <c r="C16" s="84"/>
      <c r="D16" s="84"/>
      <c r="E16" s="84"/>
      <c r="F16" s="84"/>
      <c r="G16" s="85">
        <v>6693</v>
      </c>
      <c r="H16" s="94"/>
      <c r="I16" s="84"/>
      <c r="J16" s="84"/>
      <c r="K16" s="84"/>
      <c r="L16" s="84"/>
      <c r="M16" s="84"/>
      <c r="N16" s="85"/>
    </row>
    <row r="17" spans="1:14" ht="24">
      <c r="A17" s="92" t="s">
        <v>253</v>
      </c>
      <c r="B17" s="83"/>
      <c r="C17" s="84"/>
      <c r="D17" s="84"/>
      <c r="E17" s="84"/>
      <c r="F17" s="84"/>
      <c r="G17" s="85">
        <f t="shared" si="1"/>
        <v>0</v>
      </c>
      <c r="H17" s="94"/>
      <c r="I17" s="84"/>
      <c r="J17" s="84"/>
      <c r="K17" s="84"/>
      <c r="L17" s="84"/>
      <c r="M17" s="84"/>
      <c r="N17" s="85"/>
    </row>
    <row r="18" spans="1:14" ht="30.75" customHeight="1">
      <c r="A18" s="95" t="s">
        <v>254</v>
      </c>
      <c r="B18" s="96">
        <f>SUM(B4:B17)</f>
        <v>476121</v>
      </c>
      <c r="C18" s="96">
        <f>SUM(C4:C17)</f>
        <v>666542</v>
      </c>
      <c r="D18" s="96">
        <f>SUM(D4:D17)</f>
        <v>75871</v>
      </c>
      <c r="E18" s="96">
        <f>SUM(E4:E17)</f>
        <v>11827</v>
      </c>
      <c r="F18" s="96">
        <v>138</v>
      </c>
      <c r="G18" s="97">
        <f>SUM(G4:G17)</f>
        <v>1230499</v>
      </c>
      <c r="H18" s="95" t="s">
        <v>254</v>
      </c>
      <c r="I18" s="96">
        <f>SUM(I4:I11)</f>
        <v>482223</v>
      </c>
      <c r="J18" s="96">
        <f>SUM(J4:J11)</f>
        <v>654594</v>
      </c>
      <c r="K18" s="96">
        <f>SUM(K4:K11)</f>
        <v>75871</v>
      </c>
      <c r="L18" s="96">
        <f>SUM(L4:L11)</f>
        <v>8577</v>
      </c>
      <c r="M18" s="96">
        <v>138</v>
      </c>
      <c r="N18" s="97">
        <f>SUM(N4:N11)</f>
        <v>1221403</v>
      </c>
    </row>
    <row r="19" spans="1:14" ht="30.75" customHeight="1">
      <c r="A19" s="941"/>
      <c r="B19" s="942"/>
      <c r="C19" s="942"/>
      <c r="D19" s="942"/>
      <c r="E19" s="942"/>
      <c r="F19" s="942"/>
      <c r="G19" s="942"/>
      <c r="H19" s="942"/>
      <c r="I19" s="942"/>
      <c r="J19" s="942"/>
      <c r="K19" s="942"/>
      <c r="L19" s="942"/>
      <c r="M19" s="942"/>
      <c r="N19" s="942"/>
    </row>
    <row r="20" spans="1:14" ht="41.25" customHeight="1">
      <c r="A20" s="98" t="s">
        <v>255</v>
      </c>
      <c r="B20" s="99" t="s">
        <v>2</v>
      </c>
      <c r="C20" s="100" t="s">
        <v>256</v>
      </c>
      <c r="D20" s="100" t="s">
        <v>181</v>
      </c>
      <c r="E20" s="100" t="s">
        <v>8</v>
      </c>
      <c r="F20" s="100"/>
      <c r="G20" s="100" t="s">
        <v>182</v>
      </c>
      <c r="H20" s="98" t="s">
        <v>257</v>
      </c>
      <c r="I20" s="99" t="s">
        <v>2</v>
      </c>
      <c r="J20" s="100" t="s">
        <v>4</v>
      </c>
      <c r="K20" s="100" t="s">
        <v>181</v>
      </c>
      <c r="L20" s="100" t="s">
        <v>8</v>
      </c>
      <c r="M20" s="100"/>
      <c r="N20" s="100" t="s">
        <v>182</v>
      </c>
    </row>
    <row r="21" spans="1:14" ht="24">
      <c r="A21" s="101" t="s">
        <v>258</v>
      </c>
      <c r="B21" s="102">
        <v>1340</v>
      </c>
      <c r="C21" s="84"/>
      <c r="D21" s="84"/>
      <c r="E21" s="84"/>
      <c r="F21" s="84"/>
      <c r="G21" s="84">
        <f aca="true" t="shared" si="2" ref="G21:G26">SUM(B21:E21)</f>
        <v>1340</v>
      </c>
      <c r="H21" s="82" t="s">
        <v>259</v>
      </c>
      <c r="I21" s="84"/>
      <c r="J21" s="84"/>
      <c r="K21" s="84"/>
      <c r="L21" s="84"/>
      <c r="M21" s="84"/>
      <c r="N21" s="84">
        <f>SUM(I21:L21)</f>
        <v>0</v>
      </c>
    </row>
    <row r="22" spans="1:14" ht="24">
      <c r="A22" s="82" t="s">
        <v>260</v>
      </c>
      <c r="B22" s="93">
        <v>121036</v>
      </c>
      <c r="C22" s="84"/>
      <c r="D22" s="84"/>
      <c r="E22" s="84"/>
      <c r="F22" s="84"/>
      <c r="G22" s="84">
        <f t="shared" si="2"/>
        <v>121036</v>
      </c>
      <c r="H22" s="90" t="s">
        <v>261</v>
      </c>
      <c r="I22" s="84"/>
      <c r="J22" s="84"/>
      <c r="K22" s="84"/>
      <c r="L22" s="84"/>
      <c r="M22" s="84"/>
      <c r="N22" s="84">
        <f>SUM(I22:L22)</f>
        <v>0</v>
      </c>
    </row>
    <row r="23" spans="1:14" ht="24">
      <c r="A23" s="92" t="s">
        <v>205</v>
      </c>
      <c r="B23" s="86"/>
      <c r="C23" s="84">
        <v>1323</v>
      </c>
      <c r="D23" s="84"/>
      <c r="E23" s="84"/>
      <c r="F23" s="84"/>
      <c r="G23" s="84">
        <f t="shared" si="2"/>
        <v>1323</v>
      </c>
      <c r="H23" s="90" t="s">
        <v>262</v>
      </c>
      <c r="I23" s="84"/>
      <c r="J23" s="84"/>
      <c r="K23" s="84"/>
      <c r="L23" s="84"/>
      <c r="M23" s="84"/>
      <c r="N23" s="84">
        <f>SUM(I23:L23)</f>
        <v>0</v>
      </c>
    </row>
    <row r="24" spans="1:14" ht="24">
      <c r="A24" s="92" t="s">
        <v>263</v>
      </c>
      <c r="B24" s="86"/>
      <c r="C24" s="84"/>
      <c r="D24" s="84"/>
      <c r="E24" s="84"/>
      <c r="F24" s="84"/>
      <c r="G24" s="84">
        <f t="shared" si="2"/>
        <v>0</v>
      </c>
      <c r="H24" s="82" t="s">
        <v>264</v>
      </c>
      <c r="I24" s="84">
        <v>55294</v>
      </c>
      <c r="J24" s="84">
        <v>13271</v>
      </c>
      <c r="K24" s="84"/>
      <c r="L24" s="84">
        <v>3250</v>
      </c>
      <c r="M24" s="84"/>
      <c r="N24" s="84">
        <f>SUM(I24:L24)</f>
        <v>71815</v>
      </c>
    </row>
    <row r="25" spans="1:14" ht="26.25" customHeight="1">
      <c r="A25" s="92" t="s">
        <v>265</v>
      </c>
      <c r="B25" s="86"/>
      <c r="C25" s="84"/>
      <c r="D25" s="84"/>
      <c r="E25" s="84"/>
      <c r="F25" s="84"/>
      <c r="G25" s="84">
        <f t="shared" si="2"/>
        <v>0</v>
      </c>
      <c r="H25" s="82" t="s">
        <v>776</v>
      </c>
      <c r="I25" s="84">
        <v>210000</v>
      </c>
      <c r="J25" s="84"/>
      <c r="K25" s="84"/>
      <c r="L25" s="84"/>
      <c r="M25" s="84"/>
      <c r="N25" s="84">
        <f>SUM(I25:L25)</f>
        <v>210000</v>
      </c>
    </row>
    <row r="26" spans="1:14" ht="24">
      <c r="A26" s="92" t="s">
        <v>267</v>
      </c>
      <c r="B26" s="86"/>
      <c r="C26" s="84"/>
      <c r="D26" s="84"/>
      <c r="E26" s="84"/>
      <c r="F26" s="84"/>
      <c r="G26" s="84">
        <f t="shared" si="2"/>
        <v>0</v>
      </c>
      <c r="H26" s="82"/>
      <c r="I26" s="84"/>
      <c r="J26" s="84"/>
      <c r="K26" s="84"/>
      <c r="L26" s="84"/>
      <c r="M26" s="84"/>
      <c r="N26" s="94"/>
    </row>
    <row r="27" spans="1:14" ht="21" customHeight="1">
      <c r="A27" s="90" t="s">
        <v>268</v>
      </c>
      <c r="B27" s="86">
        <v>149020</v>
      </c>
      <c r="C27" s="84"/>
      <c r="D27" s="84"/>
      <c r="E27" s="84"/>
      <c r="F27" s="84"/>
      <c r="G27" s="84">
        <f>SUM(B27:E27)</f>
        <v>149020</v>
      </c>
      <c r="H27" s="103"/>
      <c r="I27" s="84"/>
      <c r="J27" s="84"/>
      <c r="K27" s="84"/>
      <c r="L27" s="84"/>
      <c r="M27" s="84"/>
      <c r="N27" s="94"/>
    </row>
    <row r="28" spans="1:14" ht="36.75" customHeight="1">
      <c r="A28" s="95" t="s">
        <v>254</v>
      </c>
      <c r="B28" s="96">
        <f>SUM(B21:B27)</f>
        <v>271396</v>
      </c>
      <c r="C28" s="96">
        <f>SUM(C21:C27)</f>
        <v>1323</v>
      </c>
      <c r="D28" s="96">
        <f>SUM(D21:D27)</f>
        <v>0</v>
      </c>
      <c r="E28" s="96">
        <f>SUM(E21:E27)</f>
        <v>0</v>
      </c>
      <c r="F28" s="96"/>
      <c r="G28" s="97">
        <f>SUM(G21:G27)</f>
        <v>272719</v>
      </c>
      <c r="H28" s="95" t="s">
        <v>254</v>
      </c>
      <c r="I28" s="96">
        <f>SUM(I21:I26)</f>
        <v>265294</v>
      </c>
      <c r="J28" s="96">
        <f>SUM(J21:J26)</f>
        <v>13271</v>
      </c>
      <c r="K28" s="96">
        <f>SUM(K21:K26)</f>
        <v>0</v>
      </c>
      <c r="L28" s="96">
        <f>SUM(L21:L26)</f>
        <v>3250</v>
      </c>
      <c r="M28" s="96"/>
      <c r="N28" s="97">
        <f>SUM(N21:N26)</f>
        <v>281815</v>
      </c>
    </row>
    <row r="29" spans="1:14" ht="37.5" customHeight="1">
      <c r="A29" s="104" t="s">
        <v>269</v>
      </c>
      <c r="B29" s="105">
        <f>SUM(B28,B18)</f>
        <v>747517</v>
      </c>
      <c r="C29" s="105">
        <f>SUM(C28,C18)</f>
        <v>667865</v>
      </c>
      <c r="D29" s="105">
        <f>SUM(D28,D18)</f>
        <v>75871</v>
      </c>
      <c r="E29" s="105">
        <f>SUM(E28,E18)</f>
        <v>11827</v>
      </c>
      <c r="F29" s="105">
        <v>138</v>
      </c>
      <c r="G29" s="105">
        <f>SUM(G28,G18)</f>
        <v>1503218</v>
      </c>
      <c r="H29" s="104" t="s">
        <v>270</v>
      </c>
      <c r="I29" s="105">
        <f>SUM(I28,I18)</f>
        <v>747517</v>
      </c>
      <c r="J29" s="105">
        <f>SUM(J28,J18)</f>
        <v>667865</v>
      </c>
      <c r="K29" s="105">
        <f>SUM(K28,K18)</f>
        <v>75871</v>
      </c>
      <c r="L29" s="105">
        <f>SUM(L28,L18)</f>
        <v>11827</v>
      </c>
      <c r="M29" s="105">
        <v>138</v>
      </c>
      <c r="N29" s="105">
        <f>SUM(N28,N18)</f>
        <v>1503218</v>
      </c>
    </row>
  </sheetData>
  <sheetProtection/>
  <mergeCells count="3">
    <mergeCell ref="A1:N1"/>
    <mergeCell ref="A2:L2"/>
    <mergeCell ref="A19:N19"/>
  </mergeCells>
  <printOptions/>
  <pageMargins left="0.3937007874015748" right="0.1968503937007874" top="0.5905511811023623" bottom="0.5905511811023623" header="0" footer="0.5118110236220472"/>
  <pageSetup fitToHeight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Z180"/>
  <sheetViews>
    <sheetView zoomScalePageLayoutView="0" workbookViewId="0" topLeftCell="A1">
      <selection activeCell="A1" sqref="A1:K1"/>
    </sheetView>
  </sheetViews>
  <sheetFormatPr defaultColWidth="9.140625" defaultRowHeight="12.75"/>
  <cols>
    <col min="2" max="2" width="34.140625" style="0" customWidth="1"/>
    <col min="3" max="3" width="12.7109375" style="0" customWidth="1"/>
    <col min="4" max="4" width="9.7109375" style="0" customWidth="1"/>
    <col min="5" max="5" width="11.00390625" style="0" customWidth="1"/>
    <col min="6" max="6" width="10.7109375" style="0" customWidth="1"/>
    <col min="7" max="7" width="10.140625" style="0" customWidth="1"/>
    <col min="8" max="9" width="10.00390625" style="0" customWidth="1"/>
    <col min="10" max="10" width="11.28125" style="0" customWidth="1"/>
    <col min="11" max="11" width="9.00390625" style="0" customWidth="1"/>
    <col min="12" max="12" width="0.85546875" style="0" hidden="1" customWidth="1"/>
    <col min="13" max="13" width="43.00390625" style="0" customWidth="1"/>
    <col min="14" max="14" width="10.421875" style="0" customWidth="1"/>
    <col min="15" max="15" width="11.57421875" style="0" customWidth="1"/>
    <col min="16" max="16" width="11.8515625" style="0" customWidth="1"/>
    <col min="17" max="17" width="10.421875" style="0" customWidth="1"/>
    <col min="18" max="18" width="10.140625" style="0" customWidth="1"/>
    <col min="19" max="19" width="11.00390625" style="0" customWidth="1"/>
    <col min="20" max="20" width="14.7109375" style="0" bestFit="1" customWidth="1"/>
    <col min="21" max="21" width="8.8515625" style="0" customWidth="1"/>
  </cols>
  <sheetData>
    <row r="1" spans="1:26" ht="24.75" customHeight="1">
      <c r="A1" s="952" t="s">
        <v>775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106"/>
      <c r="M1" s="952" t="s">
        <v>271</v>
      </c>
      <c r="N1" s="952"/>
      <c r="O1" s="952"/>
      <c r="P1" s="952"/>
      <c r="Q1" s="952"/>
      <c r="R1" s="952"/>
      <c r="S1" s="952"/>
      <c r="T1" s="952"/>
      <c r="U1" s="952"/>
      <c r="V1" s="107"/>
      <c r="W1" s="107"/>
      <c r="X1" s="108"/>
      <c r="Y1" s="109"/>
      <c r="Z1" s="109"/>
    </row>
    <row r="2" spans="1:24" ht="16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5"/>
      <c r="M2" s="110"/>
      <c r="N2" s="110"/>
      <c r="O2" s="110"/>
      <c r="P2" s="110"/>
      <c r="Q2" s="110"/>
      <c r="R2" s="110"/>
      <c r="S2" s="110"/>
      <c r="T2" s="950" t="s">
        <v>325</v>
      </c>
      <c r="U2" s="951"/>
      <c r="V2" s="107"/>
      <c r="W2" s="107"/>
      <c r="X2" s="108"/>
    </row>
    <row r="3" spans="1:24" ht="41.25" customHeight="1" thickBot="1">
      <c r="A3" s="953" t="s">
        <v>128</v>
      </c>
      <c r="B3" s="954"/>
      <c r="C3" s="112" t="s">
        <v>272</v>
      </c>
      <c r="D3" s="113" t="s">
        <v>273</v>
      </c>
      <c r="E3" s="113" t="s">
        <v>274</v>
      </c>
      <c r="F3" s="113" t="s">
        <v>275</v>
      </c>
      <c r="G3" s="113" t="s">
        <v>276</v>
      </c>
      <c r="H3" s="113" t="s">
        <v>277</v>
      </c>
      <c r="I3" s="113" t="s">
        <v>278</v>
      </c>
      <c r="J3" s="114" t="s">
        <v>279</v>
      </c>
      <c r="K3" s="115" t="s">
        <v>280</v>
      </c>
      <c r="L3" s="116"/>
      <c r="M3" s="111" t="s">
        <v>128</v>
      </c>
      <c r="N3" s="117" t="s">
        <v>281</v>
      </c>
      <c r="O3" s="118" t="s">
        <v>282</v>
      </c>
      <c r="P3" s="118" t="s">
        <v>283</v>
      </c>
      <c r="Q3" s="118" t="s">
        <v>284</v>
      </c>
      <c r="R3" s="118" t="s">
        <v>285</v>
      </c>
      <c r="S3" s="118" t="s">
        <v>286</v>
      </c>
      <c r="T3" s="119" t="s">
        <v>287</v>
      </c>
      <c r="U3" s="120" t="s">
        <v>280</v>
      </c>
      <c r="V3" s="121"/>
      <c r="W3" s="121"/>
      <c r="X3" s="109"/>
    </row>
    <row r="4" spans="1:23" ht="14.25">
      <c r="A4" s="956"/>
      <c r="B4" s="957"/>
      <c r="C4" s="122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 t="s">
        <v>288</v>
      </c>
      <c r="K4" s="122">
        <v>10</v>
      </c>
      <c r="L4" s="124"/>
      <c r="M4" s="122"/>
      <c r="N4" s="123">
        <v>12</v>
      </c>
      <c r="O4" s="123">
        <v>13</v>
      </c>
      <c r="P4" s="123">
        <v>14</v>
      </c>
      <c r="Q4" s="123">
        <v>15</v>
      </c>
      <c r="R4" s="123">
        <v>16</v>
      </c>
      <c r="S4" s="123">
        <v>17</v>
      </c>
      <c r="T4" s="125" t="s">
        <v>289</v>
      </c>
      <c r="U4" s="122">
        <v>19</v>
      </c>
      <c r="V4" s="5"/>
      <c r="W4" s="5"/>
    </row>
    <row r="5" spans="1:23" ht="21" customHeight="1">
      <c r="A5" s="944" t="s">
        <v>290</v>
      </c>
      <c r="B5" s="945"/>
      <c r="C5" s="127"/>
      <c r="D5" s="127"/>
      <c r="E5" s="127"/>
      <c r="F5" s="127"/>
      <c r="G5" s="127"/>
      <c r="H5" s="127"/>
      <c r="I5" s="127"/>
      <c r="J5" s="128"/>
      <c r="K5" s="128"/>
      <c r="L5" s="128"/>
      <c r="M5" s="126" t="s">
        <v>290</v>
      </c>
      <c r="N5" s="40"/>
      <c r="O5" s="40"/>
      <c r="P5" s="40"/>
      <c r="Q5" s="40"/>
      <c r="R5" s="40"/>
      <c r="S5" s="40"/>
      <c r="T5" s="40"/>
      <c r="U5" s="40"/>
      <c r="V5" s="5"/>
      <c r="W5" s="5"/>
    </row>
    <row r="6" spans="1:23" ht="21" customHeight="1">
      <c r="A6" s="11" t="s">
        <v>235</v>
      </c>
      <c r="B6" s="129"/>
      <c r="C6" s="130">
        <v>86000</v>
      </c>
      <c r="D6" s="130">
        <v>7167</v>
      </c>
      <c r="E6" s="130">
        <v>7167</v>
      </c>
      <c r="F6" s="130">
        <v>7167</v>
      </c>
      <c r="G6" s="130">
        <v>7167</v>
      </c>
      <c r="H6" s="130">
        <v>7167</v>
      </c>
      <c r="I6" s="130">
        <v>7167</v>
      </c>
      <c r="J6" s="128">
        <f>SUM(D6:I6)</f>
        <v>43002</v>
      </c>
      <c r="K6" s="128">
        <f>J6/C6*100</f>
        <v>50.00232558139535</v>
      </c>
      <c r="L6" s="130"/>
      <c r="M6" s="22" t="s">
        <v>235</v>
      </c>
      <c r="N6" s="130">
        <v>7167</v>
      </c>
      <c r="O6" s="130">
        <v>7167</v>
      </c>
      <c r="P6" s="130">
        <v>7166</v>
      </c>
      <c r="Q6" s="130">
        <v>7166</v>
      </c>
      <c r="R6" s="130">
        <v>7166</v>
      </c>
      <c r="S6" s="130">
        <v>7166</v>
      </c>
      <c r="T6" s="128">
        <f>SUM(J6,N6:S6)</f>
        <v>86000</v>
      </c>
      <c r="U6" s="128">
        <f>SUM(J6,N6:S6)/C6*100</f>
        <v>100</v>
      </c>
      <c r="V6" s="5"/>
      <c r="W6" s="5"/>
    </row>
    <row r="7" spans="1:23" ht="18" customHeight="1">
      <c r="A7" s="769" t="s">
        <v>237</v>
      </c>
      <c r="B7" s="820"/>
      <c r="C7" s="131">
        <v>807170</v>
      </c>
      <c r="D7" s="131">
        <v>67264</v>
      </c>
      <c r="E7" s="131">
        <v>67264</v>
      </c>
      <c r="F7" s="131">
        <v>67264</v>
      </c>
      <c r="G7" s="131">
        <v>67264</v>
      </c>
      <c r="H7" s="131">
        <v>67264</v>
      </c>
      <c r="I7" s="131">
        <v>67264</v>
      </c>
      <c r="J7" s="128">
        <f>SUM(D7:I7)</f>
        <v>403584</v>
      </c>
      <c r="K7" s="128">
        <f>J7/C7*100</f>
        <v>49.999876110360894</v>
      </c>
      <c r="L7" s="131"/>
      <c r="M7" s="35" t="s">
        <v>237</v>
      </c>
      <c r="N7" s="40">
        <v>67264</v>
      </c>
      <c r="O7" s="131">
        <v>67264</v>
      </c>
      <c r="P7" s="131">
        <v>67264</v>
      </c>
      <c r="Q7" s="131">
        <v>67264</v>
      </c>
      <c r="R7" s="131">
        <v>67265</v>
      </c>
      <c r="S7" s="131">
        <v>67265</v>
      </c>
      <c r="T7" s="128">
        <f>SUM(J7,N7:S7)</f>
        <v>807170</v>
      </c>
      <c r="U7" s="128">
        <f aca="true" t="shared" si="0" ref="U7:U22">SUM(J7,N7:S7)/C7*100</f>
        <v>100</v>
      </c>
      <c r="V7" s="5"/>
      <c r="W7" s="5"/>
    </row>
    <row r="8" spans="1:23" ht="14.25">
      <c r="A8" s="132" t="s">
        <v>239</v>
      </c>
      <c r="B8" s="133"/>
      <c r="C8" s="131">
        <v>243352</v>
      </c>
      <c r="D8" s="131">
        <v>20279</v>
      </c>
      <c r="E8" s="131">
        <v>20279</v>
      </c>
      <c r="F8" s="131">
        <v>20279</v>
      </c>
      <c r="G8" s="131">
        <v>20279</v>
      </c>
      <c r="H8" s="131">
        <v>20279</v>
      </c>
      <c r="I8" s="131">
        <v>20279</v>
      </c>
      <c r="J8" s="128">
        <f>SUM(D8:I8)</f>
        <v>121674</v>
      </c>
      <c r="K8" s="128">
        <f>J8/C8*100</f>
        <v>49.99917814523817</v>
      </c>
      <c r="L8" s="131"/>
      <c r="M8" s="35" t="s">
        <v>239</v>
      </c>
      <c r="N8" s="131">
        <v>20279</v>
      </c>
      <c r="O8" s="131">
        <v>20280</v>
      </c>
      <c r="P8" s="131">
        <v>20280</v>
      </c>
      <c r="Q8" s="131">
        <v>20280</v>
      </c>
      <c r="R8" s="131">
        <v>20280</v>
      </c>
      <c r="S8" s="131">
        <v>20279</v>
      </c>
      <c r="T8" s="128">
        <f>SUM(J8,N8:S8)</f>
        <v>243352</v>
      </c>
      <c r="U8" s="128">
        <f t="shared" si="0"/>
        <v>100</v>
      </c>
      <c r="V8" s="5"/>
      <c r="W8" s="5"/>
    </row>
    <row r="9" spans="1:23" ht="19.5" customHeight="1">
      <c r="A9" s="943" t="s">
        <v>241</v>
      </c>
      <c r="B9" s="790"/>
      <c r="C9" s="131"/>
      <c r="D9" s="131"/>
      <c r="E9" s="131"/>
      <c r="F9" s="131"/>
      <c r="G9" s="131"/>
      <c r="H9" s="131"/>
      <c r="I9" s="131"/>
      <c r="J9" s="128"/>
      <c r="K9" s="128"/>
      <c r="L9" s="131"/>
      <c r="M9" s="134" t="s">
        <v>241</v>
      </c>
      <c r="N9" s="32"/>
      <c r="O9" s="131"/>
      <c r="P9" s="131"/>
      <c r="Q9" s="131"/>
      <c r="R9" s="131"/>
      <c r="S9" s="131"/>
      <c r="T9" s="128"/>
      <c r="U9" s="128"/>
      <c r="V9" s="5"/>
      <c r="W9" s="5"/>
    </row>
    <row r="10" spans="1:23" ht="18.75" customHeight="1">
      <c r="A10" s="943" t="s">
        <v>242</v>
      </c>
      <c r="B10" s="790"/>
      <c r="C10" s="130">
        <v>49250</v>
      </c>
      <c r="D10" s="130">
        <v>0</v>
      </c>
      <c r="E10" s="130">
        <v>0</v>
      </c>
      <c r="F10" s="130">
        <v>10000</v>
      </c>
      <c r="G10" s="130">
        <v>0</v>
      </c>
      <c r="H10" s="130">
        <v>0</v>
      </c>
      <c r="I10" s="130">
        <v>10000</v>
      </c>
      <c r="J10" s="128">
        <v>20000</v>
      </c>
      <c r="K10" s="128"/>
      <c r="L10" s="130"/>
      <c r="M10" s="134" t="s">
        <v>242</v>
      </c>
      <c r="N10" s="32">
        <v>20000</v>
      </c>
      <c r="O10" s="130">
        <v>0</v>
      </c>
      <c r="P10" s="130">
        <v>9250</v>
      </c>
      <c r="Q10" s="130">
        <v>0</v>
      </c>
      <c r="R10" s="130">
        <v>0</v>
      </c>
      <c r="S10" s="130">
        <v>0</v>
      </c>
      <c r="T10" s="128">
        <v>49250</v>
      </c>
      <c r="U10" s="128">
        <v>100</v>
      </c>
      <c r="V10" s="5"/>
      <c r="W10" s="5"/>
    </row>
    <row r="11" spans="1:23" ht="20.25" customHeight="1">
      <c r="A11" s="11" t="s">
        <v>243</v>
      </c>
      <c r="B11" s="129"/>
      <c r="C11" s="130"/>
      <c r="D11" s="130"/>
      <c r="E11" s="130"/>
      <c r="F11" s="130"/>
      <c r="G11" s="130"/>
      <c r="H11" s="130"/>
      <c r="I11" s="130"/>
      <c r="J11" s="128"/>
      <c r="K11" s="128"/>
      <c r="L11" s="130"/>
      <c r="M11" s="22" t="s">
        <v>243</v>
      </c>
      <c r="N11" s="130"/>
      <c r="O11" s="130"/>
      <c r="P11" s="130"/>
      <c r="Q11" s="130"/>
      <c r="R11" s="130"/>
      <c r="S11" s="130"/>
      <c r="T11" s="128"/>
      <c r="U11" s="128" t="e">
        <f t="shared" si="0"/>
        <v>#DIV/0!</v>
      </c>
      <c r="V11" s="5"/>
      <c r="W11" s="5"/>
    </row>
    <row r="12" spans="1:23" ht="21" customHeight="1">
      <c r="A12" s="754" t="s">
        <v>245</v>
      </c>
      <c r="B12" s="820"/>
      <c r="C12" s="130"/>
      <c r="D12" s="130"/>
      <c r="E12" s="130"/>
      <c r="F12" s="130"/>
      <c r="G12" s="130"/>
      <c r="H12" s="130"/>
      <c r="I12" s="130"/>
      <c r="J12" s="128"/>
      <c r="K12" s="128"/>
      <c r="L12" s="130"/>
      <c r="M12" s="22" t="s">
        <v>245</v>
      </c>
      <c r="N12" s="40"/>
      <c r="O12" s="130"/>
      <c r="P12" s="130"/>
      <c r="Q12" s="130"/>
      <c r="R12" s="130"/>
      <c r="S12" s="130"/>
      <c r="T12" s="128"/>
      <c r="U12" s="128"/>
      <c r="V12" s="5"/>
      <c r="W12" s="5"/>
    </row>
    <row r="13" spans="1:23" ht="21" customHeight="1">
      <c r="A13" s="754" t="s">
        <v>247</v>
      </c>
      <c r="B13" s="820"/>
      <c r="C13" s="130"/>
      <c r="D13" s="130"/>
      <c r="E13" s="130"/>
      <c r="F13" s="130"/>
      <c r="G13" s="130"/>
      <c r="H13" s="130"/>
      <c r="I13" s="130"/>
      <c r="J13" s="128"/>
      <c r="K13" s="128"/>
      <c r="L13" s="130"/>
      <c r="M13" s="22" t="s">
        <v>247</v>
      </c>
      <c r="N13" s="40"/>
      <c r="O13" s="130"/>
      <c r="P13" s="130"/>
      <c r="Q13" s="130"/>
      <c r="R13" s="130"/>
      <c r="S13" s="130"/>
      <c r="T13" s="128"/>
      <c r="U13" s="128"/>
      <c r="V13" s="5"/>
      <c r="W13" s="5"/>
    </row>
    <row r="14" spans="1:23" ht="24.75" customHeight="1">
      <c r="A14" s="135" t="s">
        <v>291</v>
      </c>
      <c r="B14" s="129"/>
      <c r="C14" s="136">
        <f>SUM(C6:C13)</f>
        <v>1185772</v>
      </c>
      <c r="D14" s="136">
        <f>SUM(D6:D13)</f>
        <v>94710</v>
      </c>
      <c r="E14" s="136">
        <f aca="true" t="shared" si="1" ref="E14:J14">SUM(E6:E13)</f>
        <v>94710</v>
      </c>
      <c r="F14" s="136">
        <f t="shared" si="1"/>
        <v>104710</v>
      </c>
      <c r="G14" s="136">
        <f t="shared" si="1"/>
        <v>94710</v>
      </c>
      <c r="H14" s="136">
        <f t="shared" si="1"/>
        <v>94710</v>
      </c>
      <c r="I14" s="136">
        <f t="shared" si="1"/>
        <v>104710</v>
      </c>
      <c r="J14" s="136">
        <f t="shared" si="1"/>
        <v>588260</v>
      </c>
      <c r="K14" s="128">
        <f>J14/C14*100</f>
        <v>49.609874410932285</v>
      </c>
      <c r="L14" s="130"/>
      <c r="M14" s="138" t="s">
        <v>291</v>
      </c>
      <c r="N14" s="136">
        <f aca="true" t="shared" si="2" ref="N14:T14">SUM(N6:N13)</f>
        <v>114710</v>
      </c>
      <c r="O14" s="136">
        <f t="shared" si="2"/>
        <v>94711</v>
      </c>
      <c r="P14" s="136">
        <f t="shared" si="2"/>
        <v>103960</v>
      </c>
      <c r="Q14" s="136">
        <f t="shared" si="2"/>
        <v>94710</v>
      </c>
      <c r="R14" s="136">
        <f t="shared" si="2"/>
        <v>94711</v>
      </c>
      <c r="S14" s="136">
        <f t="shared" si="2"/>
        <v>94710</v>
      </c>
      <c r="T14" s="136">
        <f t="shared" si="2"/>
        <v>1185772</v>
      </c>
      <c r="U14" s="128">
        <f t="shared" si="0"/>
        <v>100</v>
      </c>
      <c r="V14" s="5"/>
      <c r="W14" s="5"/>
    </row>
    <row r="15" spans="1:23" ht="20.25" customHeight="1">
      <c r="A15" s="955" t="s">
        <v>259</v>
      </c>
      <c r="B15" s="820"/>
      <c r="C15" s="130">
        <v>42041</v>
      </c>
      <c r="D15" s="130">
        <v>3503</v>
      </c>
      <c r="E15" s="130">
        <v>3503</v>
      </c>
      <c r="F15" s="130">
        <v>0</v>
      </c>
      <c r="G15" s="130">
        <v>5200</v>
      </c>
      <c r="H15" s="130">
        <v>0</v>
      </c>
      <c r="I15" s="130">
        <v>5200</v>
      </c>
      <c r="J15" s="128">
        <f aca="true" t="shared" si="3" ref="J15:J20">SUM(D15:I15)</f>
        <v>17406</v>
      </c>
      <c r="K15" s="128">
        <f>J15/C15*100</f>
        <v>41.40244047477463</v>
      </c>
      <c r="L15" s="130"/>
      <c r="M15" s="35" t="s">
        <v>259</v>
      </c>
      <c r="N15" s="40">
        <v>5435</v>
      </c>
      <c r="O15" s="130">
        <v>0</v>
      </c>
      <c r="P15" s="130">
        <v>19200</v>
      </c>
      <c r="Q15" s="130">
        <v>0</v>
      </c>
      <c r="R15" s="130">
        <v>0</v>
      </c>
      <c r="S15" s="130">
        <v>0</v>
      </c>
      <c r="T15" s="128">
        <f aca="true" t="shared" si="4" ref="T15:T22">SUM(J15,N15:S15)</f>
        <v>42041</v>
      </c>
      <c r="U15" s="128">
        <f t="shared" si="0"/>
        <v>100</v>
      </c>
      <c r="V15" s="5"/>
      <c r="W15" s="5"/>
    </row>
    <row r="16" spans="1:23" ht="14.25">
      <c r="A16" s="943" t="s">
        <v>261</v>
      </c>
      <c r="B16" s="943"/>
      <c r="C16" s="130">
        <v>2000</v>
      </c>
      <c r="D16" s="130">
        <v>0</v>
      </c>
      <c r="E16" s="130">
        <v>0</v>
      </c>
      <c r="F16" s="130">
        <v>0</v>
      </c>
      <c r="G16" s="130">
        <v>2000</v>
      </c>
      <c r="H16" s="130">
        <v>0</v>
      </c>
      <c r="I16" s="130">
        <v>0</v>
      </c>
      <c r="J16" s="128">
        <f t="shared" si="3"/>
        <v>2000</v>
      </c>
      <c r="K16" s="128">
        <f>J16/C16*100</f>
        <v>100</v>
      </c>
      <c r="L16" s="130"/>
      <c r="M16" s="134" t="s">
        <v>261</v>
      </c>
      <c r="N16" s="139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28">
        <f t="shared" si="4"/>
        <v>2000</v>
      </c>
      <c r="U16" s="128">
        <f t="shared" si="0"/>
        <v>100</v>
      </c>
      <c r="V16" s="5"/>
      <c r="W16" s="5"/>
    </row>
    <row r="17" spans="1:23" ht="18.75" customHeight="1">
      <c r="A17" s="943" t="s">
        <v>262</v>
      </c>
      <c r="B17" s="943"/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28">
        <f t="shared" si="3"/>
        <v>0</v>
      </c>
      <c r="K17" s="128" t="e">
        <f>J17/C17*100</f>
        <v>#DIV/0!</v>
      </c>
      <c r="L17" s="130"/>
      <c r="M17" s="134" t="s">
        <v>262</v>
      </c>
      <c r="N17" s="139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28">
        <f t="shared" si="4"/>
        <v>0</v>
      </c>
      <c r="U17" s="128" t="e">
        <f t="shared" si="0"/>
        <v>#DIV/0!</v>
      </c>
      <c r="V17" s="5"/>
      <c r="W17" s="5"/>
    </row>
    <row r="18" spans="1:23" ht="21" customHeight="1">
      <c r="A18" s="11" t="s">
        <v>264</v>
      </c>
      <c r="B18" s="11"/>
      <c r="C18" s="130"/>
      <c r="D18" s="130"/>
      <c r="E18" s="130"/>
      <c r="F18" s="130"/>
      <c r="G18" s="130"/>
      <c r="H18" s="130"/>
      <c r="I18" s="130"/>
      <c r="J18" s="128">
        <f t="shared" si="3"/>
        <v>0</v>
      </c>
      <c r="K18" s="128"/>
      <c r="L18" s="130"/>
      <c r="M18" s="22" t="s">
        <v>264</v>
      </c>
      <c r="N18" s="33"/>
      <c r="O18" s="130"/>
      <c r="P18" s="130"/>
      <c r="Q18" s="130"/>
      <c r="R18" s="130"/>
      <c r="S18" s="130"/>
      <c r="T18" s="128">
        <f t="shared" si="4"/>
        <v>0</v>
      </c>
      <c r="U18" s="128"/>
      <c r="V18" s="5"/>
      <c r="W18" s="5"/>
    </row>
    <row r="19" spans="1:23" ht="24.75" customHeight="1">
      <c r="A19" s="11" t="s">
        <v>266</v>
      </c>
      <c r="B19" s="11"/>
      <c r="C19" s="130">
        <v>210000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28">
        <f t="shared" si="3"/>
        <v>0</v>
      </c>
      <c r="K19" s="128">
        <f>J19/C19*100</f>
        <v>0</v>
      </c>
      <c r="L19" s="130"/>
      <c r="M19" s="22" t="s">
        <v>266</v>
      </c>
      <c r="N19" s="40">
        <v>26000</v>
      </c>
      <c r="O19" s="130"/>
      <c r="P19" s="130">
        <v>0</v>
      </c>
      <c r="Q19" s="130">
        <v>12000</v>
      </c>
      <c r="R19" s="130">
        <v>0</v>
      </c>
      <c r="S19" s="130">
        <v>0</v>
      </c>
      <c r="T19" s="128">
        <f t="shared" si="4"/>
        <v>38000</v>
      </c>
      <c r="U19" s="128">
        <f t="shared" si="0"/>
        <v>18.095238095238095</v>
      </c>
      <c r="V19" s="5"/>
      <c r="W19" s="5"/>
    </row>
    <row r="20" spans="1:23" ht="18" customHeight="1">
      <c r="A20" s="754" t="s">
        <v>292</v>
      </c>
      <c r="B20" s="820"/>
      <c r="C20" s="130"/>
      <c r="D20" s="130"/>
      <c r="E20" s="130"/>
      <c r="F20" s="130"/>
      <c r="G20" s="130"/>
      <c r="H20" s="130"/>
      <c r="I20" s="130"/>
      <c r="J20" s="128">
        <f t="shared" si="3"/>
        <v>0</v>
      </c>
      <c r="K20" s="128"/>
      <c r="L20" s="130"/>
      <c r="M20" s="22" t="s">
        <v>292</v>
      </c>
      <c r="N20" s="40"/>
      <c r="O20" s="130"/>
      <c r="P20" s="130"/>
      <c r="Q20" s="130"/>
      <c r="R20" s="130"/>
      <c r="S20" s="130"/>
      <c r="T20" s="128">
        <f t="shared" si="4"/>
        <v>0</v>
      </c>
      <c r="U20" s="128"/>
      <c r="V20" s="5"/>
      <c r="W20" s="5"/>
    </row>
    <row r="21" spans="1:23" ht="23.25" customHeight="1">
      <c r="A21" s="135" t="s">
        <v>293</v>
      </c>
      <c r="B21" s="129"/>
      <c r="C21" s="136">
        <f>SUM(C15:C20)</f>
        <v>254041</v>
      </c>
      <c r="D21" s="136">
        <f aca="true" t="shared" si="5" ref="D21:J21">SUM(D15:D20)</f>
        <v>3503</v>
      </c>
      <c r="E21" s="136">
        <f t="shared" si="5"/>
        <v>3503</v>
      </c>
      <c r="F21" s="136">
        <f t="shared" si="5"/>
        <v>0</v>
      </c>
      <c r="G21" s="136">
        <f t="shared" si="5"/>
        <v>7200</v>
      </c>
      <c r="H21" s="136">
        <f t="shared" si="5"/>
        <v>0</v>
      </c>
      <c r="I21" s="136">
        <f t="shared" si="5"/>
        <v>5200</v>
      </c>
      <c r="J21" s="136">
        <f t="shared" si="5"/>
        <v>19406</v>
      </c>
      <c r="K21" s="128">
        <f>J21/C21*100</f>
        <v>7.638924425584846</v>
      </c>
      <c r="L21" s="130"/>
      <c r="M21" s="135" t="s">
        <v>293</v>
      </c>
      <c r="N21" s="136">
        <f aca="true" t="shared" si="6" ref="N21:S21">SUM(N15:N20)</f>
        <v>31435</v>
      </c>
      <c r="O21" s="136">
        <f t="shared" si="6"/>
        <v>0</v>
      </c>
      <c r="P21" s="136">
        <f t="shared" si="6"/>
        <v>19200</v>
      </c>
      <c r="Q21" s="136">
        <f t="shared" si="6"/>
        <v>12000</v>
      </c>
      <c r="R21" s="136">
        <f t="shared" si="6"/>
        <v>0</v>
      </c>
      <c r="S21" s="136">
        <f t="shared" si="6"/>
        <v>0</v>
      </c>
      <c r="T21" s="137">
        <f t="shared" si="4"/>
        <v>82041</v>
      </c>
      <c r="U21" s="128">
        <f t="shared" si="0"/>
        <v>32.29439342468341</v>
      </c>
      <c r="V21" s="5"/>
      <c r="W21" s="5"/>
    </row>
    <row r="22" spans="1:23" ht="29.25" customHeight="1">
      <c r="A22" s="140" t="s">
        <v>294</v>
      </c>
      <c r="B22" s="141"/>
      <c r="C22" s="142">
        <f>SUM(C14,C21)</f>
        <v>1439813</v>
      </c>
      <c r="D22" s="142">
        <f aca="true" t="shared" si="7" ref="D22:J22">SUM(D14,D21)</f>
        <v>98213</v>
      </c>
      <c r="E22" s="142">
        <f t="shared" si="7"/>
        <v>98213</v>
      </c>
      <c r="F22" s="142">
        <f t="shared" si="7"/>
        <v>104710</v>
      </c>
      <c r="G22" s="142">
        <f t="shared" si="7"/>
        <v>101910</v>
      </c>
      <c r="H22" s="142">
        <f t="shared" si="7"/>
        <v>94710</v>
      </c>
      <c r="I22" s="142">
        <f t="shared" si="7"/>
        <v>109910</v>
      </c>
      <c r="J22" s="142">
        <f t="shared" si="7"/>
        <v>607666</v>
      </c>
      <c r="K22" s="336">
        <f>J22/C22*100</f>
        <v>42.204508502145764</v>
      </c>
      <c r="L22" s="141"/>
      <c r="M22" s="140" t="s">
        <v>294</v>
      </c>
      <c r="N22" s="142">
        <f aca="true" t="shared" si="8" ref="N22:S22">SUM(N14,N21)</f>
        <v>146145</v>
      </c>
      <c r="O22" s="142">
        <f t="shared" si="8"/>
        <v>94711</v>
      </c>
      <c r="P22" s="142">
        <f t="shared" si="8"/>
        <v>123160</v>
      </c>
      <c r="Q22" s="142">
        <f t="shared" si="8"/>
        <v>106710</v>
      </c>
      <c r="R22" s="142">
        <f t="shared" si="8"/>
        <v>94711</v>
      </c>
      <c r="S22" s="142">
        <f t="shared" si="8"/>
        <v>94710</v>
      </c>
      <c r="T22" s="335">
        <f t="shared" si="4"/>
        <v>1267813</v>
      </c>
      <c r="U22" s="336">
        <f t="shared" si="0"/>
        <v>88.05400423527222</v>
      </c>
      <c r="V22" s="5"/>
      <c r="W22" s="5"/>
    </row>
    <row r="23" spans="1:23" ht="78" customHeight="1">
      <c r="A23" s="948"/>
      <c r="B23" s="949"/>
      <c r="C23" s="949"/>
      <c r="D23" s="949"/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  <c r="V23" s="949"/>
      <c r="W23" s="5"/>
    </row>
    <row r="24" spans="1:24" ht="26.25" customHeight="1">
      <c r="A24" s="952" t="s">
        <v>271</v>
      </c>
      <c r="B24" s="952"/>
      <c r="C24" s="952"/>
      <c r="D24" s="952"/>
      <c r="E24" s="952"/>
      <c r="F24" s="952"/>
      <c r="G24" s="952"/>
      <c r="H24" s="952"/>
      <c r="I24" s="952"/>
      <c r="J24" s="952"/>
      <c r="K24" s="952"/>
      <c r="L24" s="144"/>
      <c r="M24" s="952" t="s">
        <v>271</v>
      </c>
      <c r="N24" s="952"/>
      <c r="O24" s="952"/>
      <c r="P24" s="952"/>
      <c r="Q24" s="952"/>
      <c r="R24" s="952"/>
      <c r="S24" s="952"/>
      <c r="T24" s="952"/>
      <c r="U24" s="952"/>
      <c r="V24" s="107"/>
      <c r="W24" s="107"/>
      <c r="X24" s="108"/>
    </row>
    <row r="25" spans="1:24" ht="12" customHeight="1">
      <c r="A25" s="946"/>
      <c r="B25" s="947"/>
      <c r="C25" s="947"/>
      <c r="D25" s="947"/>
      <c r="E25" s="947"/>
      <c r="F25" s="947"/>
      <c r="G25" s="947"/>
      <c r="H25" s="947"/>
      <c r="I25" s="947"/>
      <c r="J25" s="947"/>
      <c r="K25" s="947"/>
      <c r="L25" s="947"/>
      <c r="M25" s="947"/>
      <c r="N25" s="947"/>
      <c r="O25" s="947"/>
      <c r="P25" s="947"/>
      <c r="Q25" s="947"/>
      <c r="R25" s="947"/>
      <c r="S25" s="947"/>
      <c r="T25" s="947"/>
      <c r="U25" s="947"/>
      <c r="V25" s="107"/>
      <c r="W25" s="107"/>
      <c r="X25" s="108"/>
    </row>
    <row r="26" spans="1:24" ht="42" customHeight="1">
      <c r="A26" s="944" t="s">
        <v>295</v>
      </c>
      <c r="B26" s="945"/>
      <c r="C26" s="26" t="s">
        <v>272</v>
      </c>
      <c r="D26" s="113" t="s">
        <v>273</v>
      </c>
      <c r="E26" s="113" t="s">
        <v>274</v>
      </c>
      <c r="F26" s="113" t="s">
        <v>275</v>
      </c>
      <c r="G26" s="113" t="s">
        <v>276</v>
      </c>
      <c r="H26" s="113" t="s">
        <v>277</v>
      </c>
      <c r="I26" s="113" t="s">
        <v>278</v>
      </c>
      <c r="J26" s="114" t="s">
        <v>279</v>
      </c>
      <c r="K26" s="115" t="s">
        <v>280</v>
      </c>
      <c r="L26" s="145"/>
      <c r="M26" s="126" t="s">
        <v>295</v>
      </c>
      <c r="N26" s="113" t="s">
        <v>281</v>
      </c>
      <c r="O26" s="113" t="s">
        <v>282</v>
      </c>
      <c r="P26" s="113" t="s">
        <v>283</v>
      </c>
      <c r="Q26" s="113" t="s">
        <v>284</v>
      </c>
      <c r="R26" s="113" t="s">
        <v>285</v>
      </c>
      <c r="S26" s="113" t="s">
        <v>286</v>
      </c>
      <c r="T26" s="26" t="s">
        <v>296</v>
      </c>
      <c r="U26" s="115" t="s">
        <v>280</v>
      </c>
      <c r="V26" s="121"/>
      <c r="W26" s="121"/>
      <c r="X26" s="109"/>
    </row>
    <row r="27" spans="1:23" ht="19.5" customHeight="1">
      <c r="A27" s="11" t="s">
        <v>234</v>
      </c>
      <c r="B27" s="129"/>
      <c r="C27" s="130">
        <v>593206</v>
      </c>
      <c r="D27" s="130">
        <v>49467</v>
      </c>
      <c r="E27" s="130">
        <v>49467</v>
      </c>
      <c r="F27" s="130">
        <v>49467</v>
      </c>
      <c r="G27" s="130">
        <v>49467</v>
      </c>
      <c r="H27" s="130">
        <v>49466</v>
      </c>
      <c r="I27" s="130">
        <v>49466</v>
      </c>
      <c r="J27" s="128">
        <f>SUM(D27:I27)</f>
        <v>296800</v>
      </c>
      <c r="K27" s="128">
        <f>J27/C27*100</f>
        <v>50.03320937414658</v>
      </c>
      <c r="L27" s="129"/>
      <c r="M27" s="11" t="s">
        <v>234</v>
      </c>
      <c r="N27" s="130">
        <v>49467</v>
      </c>
      <c r="O27" s="130">
        <v>49467</v>
      </c>
      <c r="P27" s="130">
        <v>49467</v>
      </c>
      <c r="Q27" s="130">
        <v>49466</v>
      </c>
      <c r="R27" s="130">
        <v>49467</v>
      </c>
      <c r="S27" s="130">
        <v>49072</v>
      </c>
      <c r="T27" s="128">
        <f>SUM(J27,N27:S27)</f>
        <v>593206</v>
      </c>
      <c r="U27" s="128">
        <f>(T27/C27)*100</f>
        <v>100</v>
      </c>
      <c r="V27" s="5"/>
      <c r="W27" s="5"/>
    </row>
    <row r="28" spans="1:23" ht="18.75" customHeight="1">
      <c r="A28" s="11" t="s">
        <v>236</v>
      </c>
      <c r="B28" s="129"/>
      <c r="C28" s="130">
        <v>156131</v>
      </c>
      <c r="D28" s="130">
        <v>12994</v>
      </c>
      <c r="E28" s="130">
        <v>12994</v>
      </c>
      <c r="F28" s="130">
        <v>12994</v>
      </c>
      <c r="G28" s="130">
        <v>12994</v>
      </c>
      <c r="H28" s="130">
        <v>12994</v>
      </c>
      <c r="I28" s="130">
        <v>12994</v>
      </c>
      <c r="J28" s="128">
        <f>SUM(D28:I28)</f>
        <v>77964</v>
      </c>
      <c r="K28" s="128">
        <f aca="true" t="shared" si="9" ref="K28:K50">J28/C28*100</f>
        <v>49.934990488756235</v>
      </c>
      <c r="L28" s="129"/>
      <c r="M28" s="11" t="s">
        <v>236</v>
      </c>
      <c r="N28" s="130">
        <v>12994</v>
      </c>
      <c r="O28" s="130">
        <v>12994</v>
      </c>
      <c r="P28" s="130">
        <v>12994</v>
      </c>
      <c r="Q28" s="130">
        <v>12994</v>
      </c>
      <c r="R28" s="130">
        <v>12995</v>
      </c>
      <c r="S28" s="130">
        <v>12996</v>
      </c>
      <c r="T28" s="128">
        <f aca="true" t="shared" si="10" ref="T28:T40">SUM(J28,N28:S28)</f>
        <v>155931</v>
      </c>
      <c r="U28" s="128">
        <f aca="true" t="shared" si="11" ref="U28:U50">(T28/C28)*100</f>
        <v>99.87190244089899</v>
      </c>
      <c r="V28" s="5"/>
      <c r="W28" s="5"/>
    </row>
    <row r="29" spans="1:23" ht="17.25" customHeight="1">
      <c r="A29" s="11" t="s">
        <v>238</v>
      </c>
      <c r="B29" s="129"/>
      <c r="C29" s="130">
        <v>288595</v>
      </c>
      <c r="D29" s="130">
        <v>24050</v>
      </c>
      <c r="E29" s="130">
        <v>24051</v>
      </c>
      <c r="F29" s="130">
        <v>24050</v>
      </c>
      <c r="G29" s="130">
        <v>24051</v>
      </c>
      <c r="H29" s="130">
        <v>24050</v>
      </c>
      <c r="I29" s="130">
        <v>22051</v>
      </c>
      <c r="J29" s="128">
        <f>SUM(D29:I29)</f>
        <v>142303</v>
      </c>
      <c r="K29" s="128">
        <f t="shared" si="9"/>
        <v>49.30889308546579</v>
      </c>
      <c r="L29" s="129"/>
      <c r="M29" s="11" t="s">
        <v>238</v>
      </c>
      <c r="N29" s="130">
        <v>24050</v>
      </c>
      <c r="O29" s="130">
        <v>24051</v>
      </c>
      <c r="P29" s="130">
        <v>24050</v>
      </c>
      <c r="Q29" s="130">
        <v>24051</v>
      </c>
      <c r="R29" s="130">
        <v>24051</v>
      </c>
      <c r="S29" s="130">
        <v>26039</v>
      </c>
      <c r="T29" s="128">
        <f t="shared" si="10"/>
        <v>288595</v>
      </c>
      <c r="U29" s="128">
        <f t="shared" si="11"/>
        <v>100</v>
      </c>
      <c r="V29" s="5"/>
      <c r="W29" s="5"/>
    </row>
    <row r="30" spans="1:23" ht="29.25" customHeight="1">
      <c r="A30" s="754" t="s">
        <v>240</v>
      </c>
      <c r="B30" s="754"/>
      <c r="C30" s="130">
        <v>8206</v>
      </c>
      <c r="D30" s="130"/>
      <c r="E30" s="130"/>
      <c r="F30" s="130"/>
      <c r="G30" s="130"/>
      <c r="H30" s="130"/>
      <c r="I30" s="130"/>
      <c r="J30" s="128"/>
      <c r="K30" s="128">
        <f t="shared" si="9"/>
        <v>0</v>
      </c>
      <c r="L30" s="129"/>
      <c r="M30" s="22" t="s">
        <v>240</v>
      </c>
      <c r="N30" s="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8206</v>
      </c>
      <c r="T30" s="128">
        <f t="shared" si="10"/>
        <v>8206</v>
      </c>
      <c r="U30" s="128">
        <f t="shared" si="11"/>
        <v>100</v>
      </c>
      <c r="V30" s="5"/>
      <c r="W30" s="5"/>
    </row>
    <row r="31" spans="1:23" ht="16.5" customHeight="1">
      <c r="A31" s="34" t="s">
        <v>193</v>
      </c>
      <c r="B31" s="129"/>
      <c r="C31" s="130">
        <v>14000</v>
      </c>
      <c r="D31" s="130">
        <v>0</v>
      </c>
      <c r="E31" s="130">
        <v>0</v>
      </c>
      <c r="F31" s="130">
        <v>7000</v>
      </c>
      <c r="G31" s="130">
        <v>0</v>
      </c>
      <c r="H31" s="130">
        <v>0</v>
      </c>
      <c r="I31" s="130">
        <v>0</v>
      </c>
      <c r="J31" s="128">
        <f aca="true" t="shared" si="12" ref="J31:J40">SUM(D31:I31)</f>
        <v>7000</v>
      </c>
      <c r="K31" s="128">
        <f t="shared" si="9"/>
        <v>50</v>
      </c>
      <c r="L31" s="129"/>
      <c r="M31" s="34" t="s">
        <v>297</v>
      </c>
      <c r="N31" s="130">
        <v>0</v>
      </c>
      <c r="O31" s="130">
        <v>0</v>
      </c>
      <c r="P31" s="130">
        <v>7000</v>
      </c>
      <c r="Q31" s="130">
        <v>0</v>
      </c>
      <c r="R31" s="130">
        <v>0</v>
      </c>
      <c r="S31" s="130">
        <v>0</v>
      </c>
      <c r="T31" s="128">
        <f t="shared" si="10"/>
        <v>14000</v>
      </c>
      <c r="U31" s="128">
        <f t="shared" si="11"/>
        <v>100</v>
      </c>
      <c r="V31" s="5"/>
      <c r="W31" s="5"/>
    </row>
    <row r="32" spans="1:23" ht="18" customHeight="1">
      <c r="A32" s="34" t="s">
        <v>196</v>
      </c>
      <c r="B32" s="129"/>
      <c r="C32" s="130">
        <v>2125</v>
      </c>
      <c r="D32" s="130">
        <v>0</v>
      </c>
      <c r="E32" s="130">
        <v>0</v>
      </c>
      <c r="F32" s="130">
        <v>531</v>
      </c>
      <c r="G32" s="130">
        <v>0</v>
      </c>
      <c r="H32" s="130">
        <v>0</v>
      </c>
      <c r="I32" s="130">
        <v>531</v>
      </c>
      <c r="J32" s="128">
        <f t="shared" si="12"/>
        <v>1062</v>
      </c>
      <c r="K32" s="128">
        <f t="shared" si="9"/>
        <v>49.976470588235294</v>
      </c>
      <c r="L32" s="129"/>
      <c r="M32" s="34" t="s">
        <v>196</v>
      </c>
      <c r="N32" s="130">
        <v>0</v>
      </c>
      <c r="O32" s="130">
        <v>0</v>
      </c>
      <c r="P32" s="130">
        <v>531</v>
      </c>
      <c r="Q32" s="130">
        <v>0</v>
      </c>
      <c r="R32" s="130">
        <v>0</v>
      </c>
      <c r="S32" s="130">
        <v>532</v>
      </c>
      <c r="T32" s="128">
        <f t="shared" si="10"/>
        <v>2125</v>
      </c>
      <c r="U32" s="128">
        <f t="shared" si="11"/>
        <v>100</v>
      </c>
      <c r="V32" s="5"/>
      <c r="W32" s="5"/>
    </row>
    <row r="33" spans="1:23" ht="20.25" customHeight="1">
      <c r="A33" s="821" t="s">
        <v>244</v>
      </c>
      <c r="B33" s="820"/>
      <c r="C33" s="130">
        <v>32350</v>
      </c>
      <c r="D33" s="130">
        <v>700</v>
      </c>
      <c r="E33" s="130">
        <v>700</v>
      </c>
      <c r="F33" s="130">
        <v>2300</v>
      </c>
      <c r="G33" s="130">
        <v>1700</v>
      </c>
      <c r="H33" s="130">
        <v>12850</v>
      </c>
      <c r="I33" s="130">
        <v>1650</v>
      </c>
      <c r="J33" s="128">
        <f t="shared" si="12"/>
        <v>19900</v>
      </c>
      <c r="K33" s="128">
        <f t="shared" si="9"/>
        <v>61.514683153013905</v>
      </c>
      <c r="L33" s="129"/>
      <c r="M33" s="47" t="s">
        <v>244</v>
      </c>
      <c r="N33" s="40">
        <v>1700</v>
      </c>
      <c r="O33" s="130">
        <v>2020</v>
      </c>
      <c r="P33" s="130">
        <v>1800</v>
      </c>
      <c r="Q33" s="130">
        <v>2300</v>
      </c>
      <c r="R33" s="130">
        <v>2786</v>
      </c>
      <c r="S33" s="130">
        <v>1844</v>
      </c>
      <c r="T33" s="128">
        <f t="shared" si="10"/>
        <v>32350</v>
      </c>
      <c r="U33" s="128">
        <f t="shared" si="11"/>
        <v>100</v>
      </c>
      <c r="V33" s="5"/>
      <c r="W33" s="5"/>
    </row>
    <row r="34" spans="1:23" ht="20.25" customHeight="1">
      <c r="A34" s="821" t="s">
        <v>246</v>
      </c>
      <c r="B34" s="820"/>
      <c r="C34" s="130"/>
      <c r="D34" s="130"/>
      <c r="E34" s="130"/>
      <c r="F34" s="130"/>
      <c r="G34" s="130"/>
      <c r="H34" s="130"/>
      <c r="I34" s="130"/>
      <c r="J34" s="128">
        <f t="shared" si="12"/>
        <v>0</v>
      </c>
      <c r="K34" s="128"/>
      <c r="L34" s="129"/>
      <c r="M34" s="47" t="s">
        <v>246</v>
      </c>
      <c r="N34" s="40"/>
      <c r="O34" s="130"/>
      <c r="P34" s="130"/>
      <c r="Q34" s="130"/>
      <c r="R34" s="130"/>
      <c r="S34" s="130"/>
      <c r="T34" s="128">
        <f t="shared" si="10"/>
        <v>0</v>
      </c>
      <c r="U34" s="128"/>
      <c r="V34" s="5"/>
      <c r="W34" s="5"/>
    </row>
    <row r="35" spans="1:23" ht="17.25" customHeight="1">
      <c r="A35" s="34" t="s">
        <v>248</v>
      </c>
      <c r="B35" s="129"/>
      <c r="C35" s="130"/>
      <c r="D35" s="130"/>
      <c r="E35" s="130"/>
      <c r="F35" s="130"/>
      <c r="G35" s="130"/>
      <c r="H35" s="130"/>
      <c r="I35" s="130"/>
      <c r="J35" s="128">
        <f t="shared" si="12"/>
        <v>0</v>
      </c>
      <c r="K35" s="128"/>
      <c r="L35" s="129"/>
      <c r="M35" s="34" t="s">
        <v>248</v>
      </c>
      <c r="N35" s="130"/>
      <c r="O35" s="130"/>
      <c r="P35" s="130"/>
      <c r="Q35" s="130"/>
      <c r="R35" s="130"/>
      <c r="S35" s="130"/>
      <c r="T35" s="128">
        <f t="shared" si="10"/>
        <v>0</v>
      </c>
      <c r="U35" s="128"/>
      <c r="V35" s="5"/>
      <c r="W35" s="5"/>
    </row>
    <row r="36" spans="1:23" ht="19.5" customHeight="1">
      <c r="A36" s="34" t="s">
        <v>249</v>
      </c>
      <c r="B36" s="129"/>
      <c r="C36" s="130">
        <v>86000</v>
      </c>
      <c r="D36" s="130">
        <v>7167</v>
      </c>
      <c r="E36" s="130">
        <v>7167</v>
      </c>
      <c r="F36" s="130">
        <v>7167</v>
      </c>
      <c r="G36" s="130">
        <v>7167</v>
      </c>
      <c r="H36" s="130">
        <v>7167</v>
      </c>
      <c r="I36" s="130">
        <v>7167</v>
      </c>
      <c r="J36" s="128">
        <f t="shared" si="12"/>
        <v>43002</v>
      </c>
      <c r="K36" s="128">
        <f t="shared" si="9"/>
        <v>50.00232558139535</v>
      </c>
      <c r="L36" s="129"/>
      <c r="M36" s="34" t="s">
        <v>249</v>
      </c>
      <c r="N36" s="130">
        <v>7167</v>
      </c>
      <c r="O36" s="130">
        <v>7167</v>
      </c>
      <c r="P36" s="130">
        <v>7166</v>
      </c>
      <c r="Q36" s="130">
        <v>7166</v>
      </c>
      <c r="R36" s="130">
        <v>7166</v>
      </c>
      <c r="S36" s="130">
        <v>7166</v>
      </c>
      <c r="T36" s="128">
        <f t="shared" si="10"/>
        <v>86000</v>
      </c>
      <c r="U36" s="128">
        <f t="shared" si="11"/>
        <v>100</v>
      </c>
      <c r="V36" s="5"/>
      <c r="W36" s="5"/>
    </row>
    <row r="37" spans="1:23" ht="19.5" customHeight="1">
      <c r="A37" s="943" t="s">
        <v>250</v>
      </c>
      <c r="B37" s="821"/>
      <c r="C37" s="130"/>
      <c r="D37" s="130"/>
      <c r="E37" s="130"/>
      <c r="F37" s="130"/>
      <c r="G37" s="130"/>
      <c r="H37" s="130"/>
      <c r="I37" s="130"/>
      <c r="J37" s="128">
        <f t="shared" si="12"/>
        <v>0</v>
      </c>
      <c r="K37" s="128"/>
      <c r="L37" s="129"/>
      <c r="M37" s="134" t="s">
        <v>250</v>
      </c>
      <c r="N37" s="29"/>
      <c r="O37" s="130"/>
      <c r="P37" s="130"/>
      <c r="Q37" s="130"/>
      <c r="R37" s="130"/>
      <c r="S37" s="130"/>
      <c r="T37" s="128">
        <f t="shared" si="10"/>
        <v>0</v>
      </c>
      <c r="U37" s="128"/>
      <c r="V37" s="5"/>
      <c r="W37" s="5"/>
    </row>
    <row r="38" spans="1:23" ht="19.5" customHeight="1">
      <c r="A38" s="821" t="s">
        <v>251</v>
      </c>
      <c r="B38" s="821"/>
      <c r="C38" s="130"/>
      <c r="D38" s="130"/>
      <c r="E38" s="130"/>
      <c r="F38" s="130"/>
      <c r="G38" s="130"/>
      <c r="H38" s="130"/>
      <c r="I38" s="130"/>
      <c r="J38" s="128">
        <f t="shared" si="12"/>
        <v>0</v>
      </c>
      <c r="K38" s="128" t="e">
        <f t="shared" si="9"/>
        <v>#DIV/0!</v>
      </c>
      <c r="L38" s="129"/>
      <c r="M38" s="47" t="s">
        <v>251</v>
      </c>
      <c r="N38" s="146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28">
        <f t="shared" si="10"/>
        <v>0</v>
      </c>
      <c r="U38" s="128" t="e">
        <f t="shared" si="11"/>
        <v>#DIV/0!</v>
      </c>
      <c r="V38" s="5"/>
      <c r="W38" s="5"/>
    </row>
    <row r="39" spans="1:23" ht="19.5" customHeight="1">
      <c r="A39" s="821" t="s">
        <v>252</v>
      </c>
      <c r="B39" s="821"/>
      <c r="C39" s="130"/>
      <c r="D39" s="130"/>
      <c r="E39" s="130"/>
      <c r="F39" s="130"/>
      <c r="G39" s="130"/>
      <c r="H39" s="130"/>
      <c r="I39" s="130"/>
      <c r="J39" s="128">
        <f t="shared" si="12"/>
        <v>0</v>
      </c>
      <c r="K39" s="128"/>
      <c r="L39" s="129"/>
      <c r="M39" s="47" t="s">
        <v>252</v>
      </c>
      <c r="N39" s="146"/>
      <c r="O39" s="130"/>
      <c r="P39" s="130"/>
      <c r="Q39" s="130"/>
      <c r="R39" s="130"/>
      <c r="S39" s="130"/>
      <c r="T39" s="128">
        <f t="shared" si="10"/>
        <v>0</v>
      </c>
      <c r="U39" s="128">
        <v>100</v>
      </c>
      <c r="V39" s="5"/>
      <c r="W39" s="5"/>
    </row>
    <row r="40" spans="1:23" ht="19.5" customHeight="1">
      <c r="A40" s="821" t="s">
        <v>253</v>
      </c>
      <c r="B40" s="821"/>
      <c r="C40" s="130"/>
      <c r="D40" s="130"/>
      <c r="E40" s="130"/>
      <c r="F40" s="130"/>
      <c r="G40" s="130"/>
      <c r="H40" s="130"/>
      <c r="I40" s="130"/>
      <c r="J40" s="128">
        <f t="shared" si="12"/>
        <v>0</v>
      </c>
      <c r="K40" s="128"/>
      <c r="L40" s="129"/>
      <c r="M40" s="47" t="s">
        <v>253</v>
      </c>
      <c r="N40" s="29"/>
      <c r="O40" s="130"/>
      <c r="P40" s="130"/>
      <c r="Q40" s="130"/>
      <c r="R40" s="130"/>
      <c r="S40" s="130"/>
      <c r="T40" s="128">
        <f t="shared" si="10"/>
        <v>0</v>
      </c>
      <c r="U40" s="128"/>
      <c r="V40" s="5"/>
      <c r="W40" s="5"/>
    </row>
    <row r="41" spans="1:23" ht="18" customHeight="1">
      <c r="A41" s="135" t="s">
        <v>231</v>
      </c>
      <c r="B41" s="147"/>
      <c r="C41" s="148">
        <f>SUM(C27:C40)</f>
        <v>1180613</v>
      </c>
      <c r="D41" s="148">
        <f aca="true" t="shared" si="13" ref="D41:J41">SUM(D27:D40)</f>
        <v>94378</v>
      </c>
      <c r="E41" s="148">
        <f t="shared" si="13"/>
        <v>94379</v>
      </c>
      <c r="F41" s="148">
        <f t="shared" si="13"/>
        <v>103509</v>
      </c>
      <c r="G41" s="148">
        <f t="shared" si="13"/>
        <v>95379</v>
      </c>
      <c r="H41" s="148">
        <f t="shared" si="13"/>
        <v>106527</v>
      </c>
      <c r="I41" s="148">
        <f t="shared" si="13"/>
        <v>93859</v>
      </c>
      <c r="J41" s="148">
        <f t="shared" si="13"/>
        <v>588031</v>
      </c>
      <c r="K41" s="128">
        <f t="shared" si="9"/>
        <v>49.807261143151905</v>
      </c>
      <c r="L41" s="147"/>
      <c r="M41" s="135" t="s">
        <v>231</v>
      </c>
      <c r="N41" s="148">
        <f aca="true" t="shared" si="14" ref="N41:T41">SUM(N27:N40)</f>
        <v>95378</v>
      </c>
      <c r="O41" s="148">
        <f t="shared" si="14"/>
        <v>95699</v>
      </c>
      <c r="P41" s="148">
        <f t="shared" si="14"/>
        <v>103008</v>
      </c>
      <c r="Q41" s="148">
        <f t="shared" si="14"/>
        <v>95977</v>
      </c>
      <c r="R41" s="148">
        <f t="shared" si="14"/>
        <v>96465</v>
      </c>
      <c r="S41" s="148">
        <f t="shared" si="14"/>
        <v>105855</v>
      </c>
      <c r="T41" s="148">
        <f t="shared" si="14"/>
        <v>1180413</v>
      </c>
      <c r="U41" s="128">
        <f t="shared" si="11"/>
        <v>99.98305964782702</v>
      </c>
      <c r="V41" s="5"/>
      <c r="W41" s="5"/>
    </row>
    <row r="42" spans="1:23" ht="18" customHeight="1">
      <c r="A42" s="820" t="s">
        <v>258</v>
      </c>
      <c r="B42" s="820"/>
      <c r="C42" s="130"/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28">
        <f aca="true" t="shared" si="15" ref="J42:J48">SUM(D42:I42)</f>
        <v>0</v>
      </c>
      <c r="K42" s="128" t="e">
        <f t="shared" si="9"/>
        <v>#DIV/0!</v>
      </c>
      <c r="L42" s="129"/>
      <c r="M42" s="51" t="s">
        <v>258</v>
      </c>
      <c r="N42" s="4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28">
        <f>SUM(J42,N42:S42)</f>
        <v>0</v>
      </c>
      <c r="U42" s="128" t="e">
        <f t="shared" si="11"/>
        <v>#DIV/0!</v>
      </c>
      <c r="V42" s="5"/>
      <c r="W42" s="5"/>
    </row>
    <row r="43" spans="1:23" ht="16.5" customHeight="1">
      <c r="A43" s="820" t="s">
        <v>260</v>
      </c>
      <c r="B43" s="820"/>
      <c r="C43" s="130">
        <v>81200</v>
      </c>
      <c r="D43" s="130">
        <v>0</v>
      </c>
      <c r="E43" s="130">
        <v>15000</v>
      </c>
      <c r="F43" s="130">
        <v>8000</v>
      </c>
      <c r="G43" s="130">
        <v>6000</v>
      </c>
      <c r="H43" s="130">
        <v>12000</v>
      </c>
      <c r="I43" s="130">
        <v>3000</v>
      </c>
      <c r="J43" s="128">
        <f t="shared" si="15"/>
        <v>44000</v>
      </c>
      <c r="K43" s="128">
        <f t="shared" si="9"/>
        <v>54.187192118226605</v>
      </c>
      <c r="L43" s="129"/>
      <c r="M43" s="51" t="s">
        <v>260</v>
      </c>
      <c r="N43" s="40">
        <v>0</v>
      </c>
      <c r="O43" s="130">
        <v>6200</v>
      </c>
      <c r="P43" s="130">
        <v>10000</v>
      </c>
      <c r="Q43" s="130">
        <v>5000</v>
      </c>
      <c r="R43" s="130">
        <v>6000</v>
      </c>
      <c r="S43" s="130">
        <v>10000</v>
      </c>
      <c r="T43" s="128">
        <f aca="true" t="shared" si="16" ref="T43:T49">SUM(J43,N43:S43)</f>
        <v>81200</v>
      </c>
      <c r="U43" s="128">
        <f t="shared" si="11"/>
        <v>100</v>
      </c>
      <c r="V43" s="5"/>
      <c r="W43" s="5"/>
    </row>
    <row r="44" spans="1:23" ht="18.75" customHeight="1">
      <c r="A44" s="34" t="s">
        <v>205</v>
      </c>
      <c r="B44" s="129"/>
      <c r="C44" s="130"/>
      <c r="D44" s="130"/>
      <c r="E44" s="130"/>
      <c r="F44" s="130"/>
      <c r="G44" s="130"/>
      <c r="H44" s="130"/>
      <c r="I44" s="130"/>
      <c r="J44" s="128">
        <f t="shared" si="15"/>
        <v>0</v>
      </c>
      <c r="K44" s="128" t="e">
        <f t="shared" si="9"/>
        <v>#DIV/0!</v>
      </c>
      <c r="L44" s="129"/>
      <c r="M44" s="34" t="s">
        <v>205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28">
        <f t="shared" si="16"/>
        <v>0</v>
      </c>
      <c r="U44" s="128" t="e">
        <f t="shared" si="11"/>
        <v>#DIV/0!</v>
      </c>
      <c r="V44" s="5"/>
      <c r="W44" s="5"/>
    </row>
    <row r="45" spans="1:23" ht="15.75" customHeight="1">
      <c r="A45" s="821" t="s">
        <v>263</v>
      </c>
      <c r="B45" s="820"/>
      <c r="C45" s="130"/>
      <c r="D45" s="130"/>
      <c r="E45" s="130"/>
      <c r="F45" s="130"/>
      <c r="G45" s="130"/>
      <c r="H45" s="130"/>
      <c r="I45" s="130"/>
      <c r="J45" s="128">
        <f t="shared" si="15"/>
        <v>0</v>
      </c>
      <c r="K45" s="128"/>
      <c r="L45" s="129"/>
      <c r="M45" s="34" t="s">
        <v>298</v>
      </c>
      <c r="N45" s="130"/>
      <c r="O45" s="130"/>
      <c r="P45" s="130"/>
      <c r="Q45" s="130"/>
      <c r="R45" s="130"/>
      <c r="S45" s="130"/>
      <c r="T45" s="128">
        <f t="shared" si="16"/>
        <v>0</v>
      </c>
      <c r="U45" s="128"/>
      <c r="V45" s="5"/>
      <c r="W45" s="5"/>
    </row>
    <row r="46" spans="1:23" ht="18" customHeight="1">
      <c r="A46" s="34" t="s">
        <v>265</v>
      </c>
      <c r="B46" s="129"/>
      <c r="C46" s="130"/>
      <c r="D46" s="130"/>
      <c r="E46" s="130"/>
      <c r="F46" s="130"/>
      <c r="G46" s="130"/>
      <c r="H46" s="130"/>
      <c r="I46" s="130"/>
      <c r="J46" s="128">
        <f t="shared" si="15"/>
        <v>0</v>
      </c>
      <c r="K46" s="128"/>
      <c r="L46" s="129"/>
      <c r="M46" s="34" t="s">
        <v>299</v>
      </c>
      <c r="N46" s="130"/>
      <c r="O46" s="130"/>
      <c r="P46" s="130"/>
      <c r="Q46" s="130"/>
      <c r="R46" s="130"/>
      <c r="S46" s="130"/>
      <c r="T46" s="128">
        <f t="shared" si="16"/>
        <v>0</v>
      </c>
      <c r="U46" s="128"/>
      <c r="V46" s="5"/>
      <c r="W46" s="5"/>
    </row>
    <row r="47" spans="1:23" ht="17.25" customHeight="1">
      <c r="A47" s="821" t="s">
        <v>267</v>
      </c>
      <c r="B47" s="820"/>
      <c r="C47" s="130"/>
      <c r="D47" s="130"/>
      <c r="E47" s="130"/>
      <c r="F47" s="130"/>
      <c r="G47" s="130"/>
      <c r="H47" s="130"/>
      <c r="I47" s="130"/>
      <c r="J47" s="128">
        <f t="shared" si="15"/>
        <v>0</v>
      </c>
      <c r="K47" s="128"/>
      <c r="L47" s="129"/>
      <c r="M47" s="34" t="s">
        <v>211</v>
      </c>
      <c r="N47" s="130"/>
      <c r="O47" s="130"/>
      <c r="P47" s="130"/>
      <c r="Q47" s="130"/>
      <c r="R47" s="130"/>
      <c r="S47" s="130"/>
      <c r="T47" s="128">
        <f t="shared" si="16"/>
        <v>0</v>
      </c>
      <c r="U47" s="128"/>
      <c r="V47" s="5"/>
      <c r="W47" s="5"/>
    </row>
    <row r="48" spans="1:23" ht="18" customHeight="1">
      <c r="A48" s="943" t="s">
        <v>268</v>
      </c>
      <c r="B48" s="820"/>
      <c r="C48" s="130">
        <v>178000</v>
      </c>
      <c r="D48" s="130">
        <v>0</v>
      </c>
      <c r="E48" s="130">
        <v>0</v>
      </c>
      <c r="F48" s="130">
        <v>0</v>
      </c>
      <c r="G48" s="130">
        <v>5000</v>
      </c>
      <c r="H48" s="130">
        <v>0</v>
      </c>
      <c r="I48" s="130">
        <v>3000</v>
      </c>
      <c r="J48" s="128">
        <f t="shared" si="15"/>
        <v>8000</v>
      </c>
      <c r="K48" s="128">
        <f t="shared" si="9"/>
        <v>4.49438202247191</v>
      </c>
      <c r="L48" s="129"/>
      <c r="M48" s="34" t="s">
        <v>268</v>
      </c>
      <c r="N48" s="130">
        <v>14000</v>
      </c>
      <c r="O48" s="130">
        <v>0</v>
      </c>
      <c r="P48" s="130">
        <v>12000</v>
      </c>
      <c r="Q48" s="130">
        <v>0</v>
      </c>
      <c r="R48" s="130">
        <v>0</v>
      </c>
      <c r="S48" s="130">
        <v>12000</v>
      </c>
      <c r="T48" s="128">
        <f t="shared" si="16"/>
        <v>46000</v>
      </c>
      <c r="U48" s="128">
        <f t="shared" si="11"/>
        <v>25.842696629213485</v>
      </c>
      <c r="V48" s="5"/>
      <c r="W48" s="5"/>
    </row>
    <row r="49" spans="1:23" ht="19.5" customHeight="1">
      <c r="A49" s="135" t="s">
        <v>300</v>
      </c>
      <c r="B49" s="147"/>
      <c r="C49" s="149">
        <f aca="true" t="shared" si="17" ref="C49:J49">SUM(C42:C48)</f>
        <v>259200</v>
      </c>
      <c r="D49" s="149">
        <f t="shared" si="17"/>
        <v>0</v>
      </c>
      <c r="E49" s="149">
        <f t="shared" si="17"/>
        <v>15000</v>
      </c>
      <c r="F49" s="149">
        <f t="shared" si="17"/>
        <v>8000</v>
      </c>
      <c r="G49" s="149">
        <f t="shared" si="17"/>
        <v>11000</v>
      </c>
      <c r="H49" s="149">
        <f t="shared" si="17"/>
        <v>12000</v>
      </c>
      <c r="I49" s="149">
        <f t="shared" si="17"/>
        <v>6000</v>
      </c>
      <c r="J49" s="149">
        <f t="shared" si="17"/>
        <v>52000</v>
      </c>
      <c r="K49" s="128">
        <f t="shared" si="9"/>
        <v>20.061728395061728</v>
      </c>
      <c r="L49" s="147"/>
      <c r="M49" s="135" t="s">
        <v>300</v>
      </c>
      <c r="N49" s="148">
        <f aca="true" t="shared" si="18" ref="N49:S49">SUM(N42:N48)</f>
        <v>14000</v>
      </c>
      <c r="O49" s="148">
        <f t="shared" si="18"/>
        <v>6200</v>
      </c>
      <c r="P49" s="148">
        <f t="shared" si="18"/>
        <v>22000</v>
      </c>
      <c r="Q49" s="148">
        <f t="shared" si="18"/>
        <v>5000</v>
      </c>
      <c r="R49" s="148">
        <f t="shared" si="18"/>
        <v>6000</v>
      </c>
      <c r="S49" s="148">
        <f t="shared" si="18"/>
        <v>22000</v>
      </c>
      <c r="T49" s="137">
        <f t="shared" si="16"/>
        <v>127200</v>
      </c>
      <c r="U49" s="137">
        <f t="shared" si="11"/>
        <v>49.074074074074076</v>
      </c>
      <c r="V49" s="5"/>
      <c r="W49" s="5"/>
    </row>
    <row r="50" spans="1:23" ht="25.5" customHeight="1">
      <c r="A50" s="150" t="s">
        <v>301</v>
      </c>
      <c r="B50" s="151"/>
      <c r="C50" s="152">
        <f>SUM(C41,C49)</f>
        <v>1439813</v>
      </c>
      <c r="D50" s="152">
        <f>SUM(D41,D49)</f>
        <v>94378</v>
      </c>
      <c r="E50" s="152">
        <f aca="true" t="shared" si="19" ref="E50:J50">SUM(E41,E49)</f>
        <v>109379</v>
      </c>
      <c r="F50" s="152">
        <f t="shared" si="19"/>
        <v>111509</v>
      </c>
      <c r="G50" s="152">
        <f t="shared" si="19"/>
        <v>106379</v>
      </c>
      <c r="H50" s="152">
        <f t="shared" si="19"/>
        <v>118527</v>
      </c>
      <c r="I50" s="152">
        <f t="shared" si="19"/>
        <v>99859</v>
      </c>
      <c r="J50" s="152">
        <f t="shared" si="19"/>
        <v>640031</v>
      </c>
      <c r="K50" s="336">
        <f t="shared" si="9"/>
        <v>44.45236985636329</v>
      </c>
      <c r="L50" s="151"/>
      <c r="M50" s="150" t="s">
        <v>301</v>
      </c>
      <c r="N50" s="152">
        <f aca="true" t="shared" si="20" ref="N50:S50">SUM(N49,N41)</f>
        <v>109378</v>
      </c>
      <c r="O50" s="152">
        <f t="shared" si="20"/>
        <v>101899</v>
      </c>
      <c r="P50" s="152">
        <f t="shared" si="20"/>
        <v>125008</v>
      </c>
      <c r="Q50" s="152">
        <f t="shared" si="20"/>
        <v>100977</v>
      </c>
      <c r="R50" s="152">
        <f t="shared" si="20"/>
        <v>102465</v>
      </c>
      <c r="S50" s="152">
        <f t="shared" si="20"/>
        <v>127855</v>
      </c>
      <c r="T50" s="143">
        <v>1116759</v>
      </c>
      <c r="U50" s="335">
        <f t="shared" si="11"/>
        <v>77.56278072221878</v>
      </c>
      <c r="V50" s="5"/>
      <c r="W50" s="5"/>
    </row>
    <row r="51" spans="1:2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</sheetData>
  <sheetProtection/>
  <mergeCells count="32">
    <mergeCell ref="T2:U2"/>
    <mergeCell ref="M1:U1"/>
    <mergeCell ref="A1:K1"/>
    <mergeCell ref="A24:K24"/>
    <mergeCell ref="M24:U24"/>
    <mergeCell ref="A3:B3"/>
    <mergeCell ref="A16:B16"/>
    <mergeCell ref="A15:B15"/>
    <mergeCell ref="A9:B9"/>
    <mergeCell ref="A4:B4"/>
    <mergeCell ref="A26:B26"/>
    <mergeCell ref="A12:B12"/>
    <mergeCell ref="A13:B13"/>
    <mergeCell ref="A20:B20"/>
    <mergeCell ref="A23:V23"/>
    <mergeCell ref="A17:B17"/>
    <mergeCell ref="A10:B10"/>
    <mergeCell ref="A34:B34"/>
    <mergeCell ref="A42:B42"/>
    <mergeCell ref="A5:B5"/>
    <mergeCell ref="A48:B48"/>
    <mergeCell ref="A25:U25"/>
    <mergeCell ref="A37:B37"/>
    <mergeCell ref="A38:B38"/>
    <mergeCell ref="A30:B30"/>
    <mergeCell ref="A7:B7"/>
    <mergeCell ref="A33:B33"/>
    <mergeCell ref="A43:B43"/>
    <mergeCell ref="A39:B39"/>
    <mergeCell ref="A40:B40"/>
    <mergeCell ref="A45:B45"/>
    <mergeCell ref="A47:B4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4" r:id="rId1"/>
  <rowBreaks count="1" manualBreakCount="1">
    <brk id="23" max="255" man="1"/>
  </rowBreaks>
  <colBreaks count="1" manualBreakCount="1">
    <brk id="12" max="4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Z3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3.140625" style="0" customWidth="1"/>
    <col min="2" max="2" width="17.7109375" style="0" customWidth="1"/>
  </cols>
  <sheetData>
    <row r="1" spans="1:2" ht="41.25" customHeight="1">
      <c r="A1" s="760" t="s">
        <v>473</v>
      </c>
      <c r="B1" s="958"/>
    </row>
    <row r="2" spans="1:2" ht="12.75">
      <c r="A2" s="153"/>
      <c r="B2" s="154" t="s">
        <v>326</v>
      </c>
    </row>
    <row r="3" spans="1:2" ht="12.75">
      <c r="A3" s="154"/>
      <c r="B3" s="154"/>
    </row>
    <row r="4" spans="1:2" ht="19.5" customHeight="1">
      <c r="A4" s="155" t="s">
        <v>128</v>
      </c>
      <c r="B4" s="8" t="s">
        <v>302</v>
      </c>
    </row>
    <row r="5" spans="1:52" ht="29.25" customHeight="1">
      <c r="A5" s="156" t="s">
        <v>147</v>
      </c>
      <c r="B5" s="157">
        <v>0</v>
      </c>
      <c r="C5" s="158"/>
      <c r="D5" s="158"/>
      <c r="E5" s="159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</row>
    <row r="6" spans="1:52" ht="24.75" customHeight="1">
      <c r="A6" s="162" t="s">
        <v>303</v>
      </c>
      <c r="B6" s="157">
        <v>2400</v>
      </c>
      <c r="C6" s="158"/>
      <c r="D6" s="158"/>
      <c r="E6" s="1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</row>
    <row r="7" spans="1:52" ht="24" customHeight="1">
      <c r="A7" s="162" t="s">
        <v>304</v>
      </c>
      <c r="B7" s="157"/>
      <c r="C7" s="158"/>
      <c r="D7" s="158"/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</row>
    <row r="8" spans="1:52" ht="24" customHeight="1">
      <c r="A8" s="162" t="s">
        <v>305</v>
      </c>
      <c r="B8" s="157"/>
      <c r="C8" s="158"/>
      <c r="D8" s="158"/>
      <c r="E8" s="1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</row>
    <row r="9" spans="1:52" ht="27" customHeight="1">
      <c r="A9" s="162" t="s">
        <v>306</v>
      </c>
      <c r="B9" s="157">
        <v>12000</v>
      </c>
      <c r="C9" s="158"/>
      <c r="D9" s="158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</row>
    <row r="10" spans="1:52" ht="26.25" customHeight="1">
      <c r="A10" s="162" t="s">
        <v>307</v>
      </c>
      <c r="B10" s="157">
        <v>900</v>
      </c>
      <c r="C10" s="158"/>
      <c r="D10" s="158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</row>
    <row r="11" spans="1:52" ht="26.25" customHeight="1">
      <c r="A11" s="162" t="s">
        <v>308</v>
      </c>
      <c r="B11" s="157"/>
      <c r="C11" s="158"/>
      <c r="D11" s="158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</row>
    <row r="12" spans="1:52" ht="24.75" customHeight="1">
      <c r="A12" s="162" t="s">
        <v>309</v>
      </c>
      <c r="B12" s="157">
        <v>45000</v>
      </c>
      <c r="C12" s="158"/>
      <c r="D12" s="158"/>
      <c r="E12" s="1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</row>
    <row r="13" spans="1:52" ht="27" customHeight="1">
      <c r="A13" s="162" t="s">
        <v>310</v>
      </c>
      <c r="B13" s="157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</row>
    <row r="14" spans="1:52" ht="32.25" customHeight="1">
      <c r="A14" s="156" t="s">
        <v>311</v>
      </c>
      <c r="B14" s="163">
        <f>SUM(B6:B13)</f>
        <v>60300</v>
      </c>
      <c r="C14" s="158"/>
      <c r="D14" s="158"/>
      <c r="E14" s="1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</row>
    <row r="15" spans="1:52" ht="28.5" customHeight="1">
      <c r="A15" s="156" t="s">
        <v>312</v>
      </c>
      <c r="B15" s="164">
        <v>2300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</row>
    <row r="16" spans="1:52" ht="12.7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</row>
    <row r="17" spans="1:52" ht="12.75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</row>
    <row r="18" spans="1:52" ht="12.7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</row>
    <row r="19" spans="1:52" ht="12.7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</row>
    <row r="20" spans="1:52" ht="12.7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</row>
    <row r="21" spans="1:52" ht="12.7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</row>
    <row r="22" spans="1:52" ht="12.7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</row>
    <row r="23" spans="1:52" ht="12.7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</row>
    <row r="24" spans="1:52" ht="12.7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</row>
    <row r="25" spans="1:52" ht="12.7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</row>
    <row r="26" spans="1:52" ht="12.7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</row>
    <row r="27" spans="1:52" ht="12.7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</row>
    <row r="28" spans="1:52" ht="12.7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</row>
    <row r="29" spans="1:52" ht="12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</row>
    <row r="30" spans="1:52" ht="12.7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</row>
    <row r="31" spans="1:52" ht="12.7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</row>
    <row r="32" spans="1:52" ht="12.7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</row>
    <row r="33" spans="1:52" ht="12.7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</row>
    <row r="34" spans="1:52" ht="12.7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</row>
    <row r="35" spans="1:52" ht="12.7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</row>
    <row r="36" spans="1:52" ht="12.7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</row>
    <row r="37" spans="1:52" ht="12.7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</row>
    <row r="38" spans="1:52" ht="12.7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</row>
    <row r="39" spans="1:52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</row>
  </sheetData>
  <sheetProtection/>
  <mergeCells count="1">
    <mergeCell ref="A1:B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4"/>
  </sheetPr>
  <dimension ref="A1:N41"/>
  <sheetViews>
    <sheetView zoomScalePageLayoutView="0" workbookViewId="0" topLeftCell="D1">
      <selection activeCell="K2" sqref="K2"/>
    </sheetView>
  </sheetViews>
  <sheetFormatPr defaultColWidth="9.140625" defaultRowHeight="12.75"/>
  <cols>
    <col min="1" max="1" width="41.57421875" style="0" customWidth="1"/>
    <col min="2" max="2" width="0.13671875" style="0" customWidth="1"/>
    <col min="3" max="3" width="12.140625" style="0" customWidth="1"/>
    <col min="4" max="4" width="10.8515625" style="0" customWidth="1"/>
    <col min="5" max="5" width="12.57421875" style="0" customWidth="1"/>
    <col min="6" max="8" width="13.28125" style="0" customWidth="1"/>
    <col min="9" max="9" width="12.8515625" style="0" customWidth="1"/>
    <col min="10" max="10" width="15.421875" style="0" customWidth="1"/>
    <col min="11" max="11" width="15.140625" style="0" customWidth="1"/>
  </cols>
  <sheetData>
    <row r="1" spans="1:11" ht="30" customHeight="1">
      <c r="A1" s="959" t="s">
        <v>474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801</v>
      </c>
    </row>
    <row r="3" spans="1:11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4" ht="48">
      <c r="A4" s="55" t="s">
        <v>313</v>
      </c>
      <c r="B4" s="26" t="s">
        <v>314</v>
      </c>
      <c r="C4" s="26" t="s">
        <v>315</v>
      </c>
      <c r="D4" s="26" t="s">
        <v>316</v>
      </c>
      <c r="E4" s="26" t="s">
        <v>317</v>
      </c>
      <c r="F4" s="26" t="s">
        <v>476</v>
      </c>
      <c r="G4" s="26" t="s">
        <v>815</v>
      </c>
      <c r="H4" s="26" t="s">
        <v>779</v>
      </c>
      <c r="I4" s="26" t="s">
        <v>479</v>
      </c>
      <c r="J4" s="26" t="s">
        <v>318</v>
      </c>
      <c r="K4" s="26" t="s">
        <v>319</v>
      </c>
      <c r="L4" s="45"/>
      <c r="M4" s="45"/>
      <c r="N4" s="45"/>
    </row>
    <row r="5" spans="1:11" ht="12.75">
      <c r="A5" s="11" t="s">
        <v>780</v>
      </c>
      <c r="B5" s="165"/>
      <c r="C5" s="331"/>
      <c r="D5" s="333">
        <v>2010</v>
      </c>
      <c r="E5" s="331"/>
      <c r="F5" s="331">
        <v>500</v>
      </c>
      <c r="G5" s="331"/>
      <c r="H5" s="331">
        <v>500</v>
      </c>
      <c r="I5" s="331"/>
      <c r="J5" s="331"/>
      <c r="K5" s="331"/>
    </row>
    <row r="6" spans="1:11" ht="12.75">
      <c r="A6" s="11" t="s">
        <v>781</v>
      </c>
      <c r="B6" s="165"/>
      <c r="C6" s="331"/>
      <c r="D6" s="333">
        <v>2010</v>
      </c>
      <c r="E6" s="331"/>
      <c r="F6" s="331">
        <v>840</v>
      </c>
      <c r="G6" s="331"/>
      <c r="H6" s="331">
        <v>840</v>
      </c>
      <c r="I6" s="331"/>
      <c r="J6" s="331"/>
      <c r="K6" s="331"/>
    </row>
    <row r="7" spans="1:11" ht="12.75">
      <c r="A7" s="11"/>
      <c r="B7" s="165"/>
      <c r="C7" s="331"/>
      <c r="D7" s="333"/>
      <c r="E7" s="331"/>
      <c r="F7" s="331"/>
      <c r="G7" s="331"/>
      <c r="H7" s="331"/>
      <c r="I7" s="331"/>
      <c r="J7" s="331"/>
      <c r="K7" s="331"/>
    </row>
    <row r="8" spans="1:11" ht="12.75">
      <c r="A8" s="11"/>
      <c r="B8" s="165"/>
      <c r="C8" s="331"/>
      <c r="D8" s="333"/>
      <c r="E8" s="331"/>
      <c r="F8" s="331"/>
      <c r="G8" s="331"/>
      <c r="H8" s="331"/>
      <c r="I8" s="331"/>
      <c r="J8" s="331"/>
      <c r="K8" s="331"/>
    </row>
    <row r="9" spans="1:11" ht="12.75">
      <c r="A9" s="11"/>
      <c r="B9" s="165"/>
      <c r="C9" s="331"/>
      <c r="D9" s="333"/>
      <c r="E9" s="331"/>
      <c r="F9" s="331"/>
      <c r="G9" s="331"/>
      <c r="H9" s="331"/>
      <c r="I9" s="331"/>
      <c r="J9" s="331"/>
      <c r="K9" s="331"/>
    </row>
    <row r="10" spans="1:11" ht="12.75">
      <c r="A10" s="11"/>
      <c r="B10" s="165"/>
      <c r="C10" s="331"/>
      <c r="D10" s="333"/>
      <c r="E10" s="331"/>
      <c r="F10" s="331"/>
      <c r="G10" s="331"/>
      <c r="H10" s="331"/>
      <c r="I10" s="331"/>
      <c r="J10" s="331"/>
      <c r="K10" s="331"/>
    </row>
    <row r="11" spans="1:11" ht="12.75">
      <c r="A11" s="11"/>
      <c r="B11" s="165"/>
      <c r="C11" s="331"/>
      <c r="D11" s="333"/>
      <c r="E11" s="331"/>
      <c r="F11" s="331"/>
      <c r="G11" s="331"/>
      <c r="H11" s="331"/>
      <c r="I11" s="331"/>
      <c r="J11" s="331"/>
      <c r="K11" s="331"/>
    </row>
    <row r="12" spans="1:11" ht="12.75">
      <c r="A12" s="11"/>
      <c r="B12" s="165"/>
      <c r="C12" s="331"/>
      <c r="D12" s="333"/>
      <c r="E12" s="331"/>
      <c r="F12" s="331"/>
      <c r="G12" s="331"/>
      <c r="H12" s="331"/>
      <c r="I12" s="331"/>
      <c r="J12" s="331"/>
      <c r="K12" s="331"/>
    </row>
    <row r="13" spans="1:11" ht="12.75">
      <c r="A13" s="11"/>
      <c r="B13" s="165"/>
      <c r="C13" s="331"/>
      <c r="D13" s="333"/>
      <c r="E13" s="331"/>
      <c r="F13" s="331"/>
      <c r="G13" s="331"/>
      <c r="H13" s="331"/>
      <c r="I13" s="331"/>
      <c r="J13" s="331"/>
      <c r="K13" s="331"/>
    </row>
    <row r="14" spans="1:11" ht="12.75">
      <c r="A14" s="11"/>
      <c r="B14" s="165"/>
      <c r="C14" s="331"/>
      <c r="D14" s="333"/>
      <c r="E14" s="331"/>
      <c r="F14" s="331"/>
      <c r="G14" s="331"/>
      <c r="H14" s="331"/>
      <c r="I14" s="331"/>
      <c r="J14" s="331"/>
      <c r="K14" s="331"/>
    </row>
    <row r="15" spans="1:11" ht="12.75">
      <c r="A15" s="11"/>
      <c r="B15" s="165"/>
      <c r="C15" s="331"/>
      <c r="D15" s="333"/>
      <c r="E15" s="331"/>
      <c r="F15" s="331"/>
      <c r="G15" s="331"/>
      <c r="H15" s="331"/>
      <c r="I15" s="331"/>
      <c r="J15" s="331"/>
      <c r="K15" s="331"/>
    </row>
    <row r="16" spans="1:11" ht="12.75">
      <c r="A16" s="166" t="s">
        <v>321</v>
      </c>
      <c r="B16" s="165"/>
      <c r="C16" s="332">
        <f>SUM(C5:C7)</f>
        <v>0</v>
      </c>
      <c r="D16" s="333"/>
      <c r="E16" s="331"/>
      <c r="F16" s="332">
        <f>SUM(F5:F7)</f>
        <v>1340</v>
      </c>
      <c r="G16" s="332"/>
      <c r="H16" s="332">
        <v>1340</v>
      </c>
      <c r="I16" s="332"/>
      <c r="J16" s="331"/>
      <c r="K16" s="331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0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45.75" customHeight="1">
      <c r="A19" s="55" t="s">
        <v>322</v>
      </c>
      <c r="B19" s="26" t="s">
        <v>314</v>
      </c>
      <c r="C19" s="26" t="s">
        <v>315</v>
      </c>
      <c r="D19" s="26" t="s">
        <v>323</v>
      </c>
      <c r="E19" s="26" t="s">
        <v>317</v>
      </c>
      <c r="F19" s="26" t="s">
        <v>476</v>
      </c>
      <c r="G19" s="26" t="s">
        <v>815</v>
      </c>
      <c r="H19" s="26" t="s">
        <v>779</v>
      </c>
      <c r="I19" s="26" t="s">
        <v>479</v>
      </c>
      <c r="J19" s="26" t="s">
        <v>318</v>
      </c>
      <c r="K19" s="26" t="s">
        <v>319</v>
      </c>
    </row>
    <row r="20" spans="1:11" ht="12.75">
      <c r="A20" s="11" t="s">
        <v>475</v>
      </c>
      <c r="B20" s="165"/>
      <c r="C20" s="331"/>
      <c r="D20" s="165">
        <v>2010</v>
      </c>
      <c r="E20" s="165"/>
      <c r="F20" s="331">
        <v>2200</v>
      </c>
      <c r="G20" s="331"/>
      <c r="H20" s="331">
        <v>2200</v>
      </c>
      <c r="I20" s="331">
        <v>12500</v>
      </c>
      <c r="J20" s="165"/>
      <c r="K20" s="165" t="s">
        <v>320</v>
      </c>
    </row>
    <row r="21" spans="1:11" ht="12.75">
      <c r="A21" s="11" t="s">
        <v>477</v>
      </c>
      <c r="B21" s="165"/>
      <c r="C21" s="331"/>
      <c r="D21" s="165">
        <v>2010</v>
      </c>
      <c r="E21" s="165"/>
      <c r="F21" s="331">
        <v>12000</v>
      </c>
      <c r="G21" s="331"/>
      <c r="H21" s="331">
        <v>12000</v>
      </c>
      <c r="I21" s="331"/>
      <c r="J21" s="165"/>
      <c r="K21" s="165" t="s">
        <v>320</v>
      </c>
    </row>
    <row r="22" spans="1:11" ht="12.75">
      <c r="A22" s="11" t="s">
        <v>478</v>
      </c>
      <c r="B22" s="165"/>
      <c r="C22" s="331"/>
      <c r="D22" s="165">
        <v>2009</v>
      </c>
      <c r="E22" s="165">
        <v>700</v>
      </c>
      <c r="F22" s="331">
        <v>53570</v>
      </c>
      <c r="G22" s="331"/>
      <c r="H22" s="331">
        <v>53570</v>
      </c>
      <c r="I22" s="331"/>
      <c r="J22" s="165"/>
      <c r="K22" s="165" t="s">
        <v>324</v>
      </c>
    </row>
    <row r="23" spans="1:11" ht="12.75">
      <c r="A23" s="11" t="s">
        <v>498</v>
      </c>
      <c r="B23" s="165"/>
      <c r="C23" s="331"/>
      <c r="D23" s="165">
        <v>2010</v>
      </c>
      <c r="E23" s="165"/>
      <c r="F23" s="331">
        <v>5000</v>
      </c>
      <c r="G23" s="331"/>
      <c r="H23" s="331">
        <v>5000</v>
      </c>
      <c r="I23" s="331"/>
      <c r="J23" s="165"/>
      <c r="K23" s="165" t="s">
        <v>320</v>
      </c>
    </row>
    <row r="24" spans="1:11" ht="12.75">
      <c r="A24" s="11" t="s">
        <v>782</v>
      </c>
      <c r="B24" s="165"/>
      <c r="C24" s="331"/>
      <c r="D24" s="165">
        <v>2010</v>
      </c>
      <c r="E24" s="165"/>
      <c r="F24" s="331">
        <v>1411</v>
      </c>
      <c r="G24" s="331"/>
      <c r="H24" s="331">
        <v>1411</v>
      </c>
      <c r="I24" s="331"/>
      <c r="J24" s="165"/>
      <c r="K24" s="165" t="s">
        <v>320</v>
      </c>
    </row>
    <row r="25" spans="1:11" ht="12.75">
      <c r="A25" s="11" t="s">
        <v>783</v>
      </c>
      <c r="B25" s="165"/>
      <c r="C25" s="331"/>
      <c r="D25" s="165">
        <v>2010</v>
      </c>
      <c r="E25" s="165"/>
      <c r="F25" s="331">
        <v>2900</v>
      </c>
      <c r="G25" s="331"/>
      <c r="H25" s="331">
        <v>2900</v>
      </c>
      <c r="I25" s="331"/>
      <c r="J25" s="165"/>
      <c r="K25" s="165" t="s">
        <v>320</v>
      </c>
    </row>
    <row r="26" spans="1:11" ht="12.75">
      <c r="A26" s="11" t="s">
        <v>784</v>
      </c>
      <c r="B26" s="165"/>
      <c r="C26" s="331"/>
      <c r="D26" s="165">
        <v>2010</v>
      </c>
      <c r="E26" s="165"/>
      <c r="F26" s="331">
        <v>1800</v>
      </c>
      <c r="G26" s="331"/>
      <c r="H26" s="331">
        <v>1800</v>
      </c>
      <c r="I26" s="331"/>
      <c r="J26" s="165"/>
      <c r="K26" s="165" t="s">
        <v>320</v>
      </c>
    </row>
    <row r="27" spans="1:11" ht="12.75">
      <c r="A27" s="11" t="s">
        <v>797</v>
      </c>
      <c r="B27" s="165"/>
      <c r="C27" s="331"/>
      <c r="D27" s="165">
        <v>2010</v>
      </c>
      <c r="E27" s="165"/>
      <c r="F27" s="331">
        <v>8313</v>
      </c>
      <c r="G27" s="331"/>
      <c r="H27" s="331">
        <v>8313</v>
      </c>
      <c r="I27" s="331"/>
      <c r="J27" s="165"/>
      <c r="K27" s="165" t="s">
        <v>324</v>
      </c>
    </row>
    <row r="28" spans="1:11" ht="12.75">
      <c r="A28" s="11" t="s">
        <v>785</v>
      </c>
      <c r="B28" s="165"/>
      <c r="C28" s="331"/>
      <c r="D28" s="165">
        <v>2010</v>
      </c>
      <c r="E28" s="165"/>
      <c r="F28" s="331">
        <v>300</v>
      </c>
      <c r="G28" s="331"/>
      <c r="H28" s="331">
        <v>300</v>
      </c>
      <c r="I28" s="331"/>
      <c r="J28" s="165"/>
      <c r="K28" s="165" t="s">
        <v>320</v>
      </c>
    </row>
    <row r="29" spans="1:11" ht="12.75">
      <c r="A29" s="11" t="s">
        <v>786</v>
      </c>
      <c r="B29" s="165"/>
      <c r="C29" s="331"/>
      <c r="D29" s="165">
        <v>2010</v>
      </c>
      <c r="E29" s="165"/>
      <c r="F29" s="331">
        <v>1000</v>
      </c>
      <c r="G29" s="331"/>
      <c r="H29" s="331">
        <v>1000</v>
      </c>
      <c r="I29" s="331"/>
      <c r="J29" s="165"/>
      <c r="K29" s="165" t="s">
        <v>320</v>
      </c>
    </row>
    <row r="30" spans="1:11" ht="12.75">
      <c r="A30" s="11" t="s">
        <v>798</v>
      </c>
      <c r="B30" s="165"/>
      <c r="C30" s="331"/>
      <c r="D30" s="165"/>
      <c r="E30" s="165"/>
      <c r="F30" s="331">
        <v>6505</v>
      </c>
      <c r="G30" s="331">
        <v>9350</v>
      </c>
      <c r="H30" s="331">
        <f>SUM(F30:G30)</f>
        <v>15855</v>
      </c>
      <c r="I30" s="331"/>
      <c r="J30" s="165"/>
      <c r="K30" s="165" t="s">
        <v>320</v>
      </c>
    </row>
    <row r="31" spans="1:11" ht="12.75">
      <c r="A31" s="167" t="s">
        <v>799</v>
      </c>
      <c r="B31" s="168"/>
      <c r="C31" s="334"/>
      <c r="D31" s="168"/>
      <c r="E31" s="168"/>
      <c r="F31" s="334">
        <v>3353</v>
      </c>
      <c r="G31" s="334"/>
      <c r="H31" s="334">
        <v>3353</v>
      </c>
      <c r="I31" s="334"/>
      <c r="J31" s="168"/>
      <c r="K31" s="168"/>
    </row>
    <row r="32" spans="1:11" ht="12.75">
      <c r="A32" s="11" t="s">
        <v>800</v>
      </c>
      <c r="B32" s="11"/>
      <c r="C32" s="14"/>
      <c r="D32" s="11"/>
      <c r="E32" s="11"/>
      <c r="F32" s="14">
        <v>123</v>
      </c>
      <c r="G32" s="14"/>
      <c r="H32" s="14">
        <v>123</v>
      </c>
      <c r="I32" s="14">
        <v>711</v>
      </c>
      <c r="J32" s="11"/>
      <c r="K32" s="165"/>
    </row>
    <row r="33" spans="1:11" ht="12.75">
      <c r="A33" s="166" t="s">
        <v>321</v>
      </c>
      <c r="B33" s="11"/>
      <c r="C33" s="12"/>
      <c r="D33" s="11"/>
      <c r="E33" s="11"/>
      <c r="F33" s="12">
        <f>SUM(F20:F32)</f>
        <v>98475</v>
      </c>
      <c r="G33" s="12">
        <f>SUM(G20:G32)</f>
        <v>9350</v>
      </c>
      <c r="H33" s="12">
        <f>SUM(H20:H32)</f>
        <v>107825</v>
      </c>
      <c r="I33" s="12">
        <f>SUM(I20:I32)</f>
        <v>13211</v>
      </c>
      <c r="J33" s="11"/>
      <c r="K33" s="11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</sheetData>
  <sheetProtection/>
  <mergeCells count="1">
    <mergeCell ref="A1:K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I102"/>
  <sheetViews>
    <sheetView zoomScalePageLayoutView="0" workbookViewId="0" topLeftCell="A1">
      <selection activeCell="D2" sqref="D2:E2"/>
    </sheetView>
  </sheetViews>
  <sheetFormatPr defaultColWidth="9.140625" defaultRowHeight="12.75"/>
  <cols>
    <col min="1" max="1" width="33.8515625" style="0" customWidth="1"/>
    <col min="2" max="2" width="14.8515625" style="0" customWidth="1"/>
    <col min="3" max="3" width="16.7109375" style="0" customWidth="1"/>
    <col min="4" max="4" width="16.00390625" style="0" customWidth="1"/>
    <col min="5" max="5" width="13.8515625" style="0" customWidth="1"/>
  </cols>
  <sheetData>
    <row r="1" spans="1:9" ht="75.75" customHeight="1">
      <c r="A1" s="959" t="s">
        <v>480</v>
      </c>
      <c r="B1" s="968"/>
      <c r="C1" s="968"/>
      <c r="D1" s="968"/>
      <c r="E1" s="968"/>
      <c r="F1" s="321"/>
      <c r="G1" s="321"/>
      <c r="H1" s="321"/>
      <c r="I1" s="321"/>
    </row>
    <row r="2" spans="4:5" ht="12.75">
      <c r="D2" s="949" t="s">
        <v>345</v>
      </c>
      <c r="E2" s="949"/>
    </row>
    <row r="4" spans="1:5" ht="23.25" customHeight="1">
      <c r="A4" s="319" t="s">
        <v>128</v>
      </c>
      <c r="B4" s="319" t="s">
        <v>450</v>
      </c>
      <c r="C4" s="319" t="s">
        <v>451</v>
      </c>
      <c r="D4" s="319" t="s">
        <v>452</v>
      </c>
      <c r="E4" s="319" t="s">
        <v>321</v>
      </c>
    </row>
    <row r="5" spans="1:5" ht="21.75" customHeight="1">
      <c r="A5" s="322" t="s">
        <v>481</v>
      </c>
      <c r="B5" s="323">
        <v>294667</v>
      </c>
      <c r="C5" s="323">
        <v>27570</v>
      </c>
      <c r="D5" s="323">
        <v>26000</v>
      </c>
      <c r="E5" s="323">
        <f aca="true" t="shared" si="0" ref="E5:E11">SUM(B5:D5)</f>
        <v>348237</v>
      </c>
    </row>
    <row r="6" spans="1:5" ht="22.5" customHeight="1">
      <c r="A6" s="322"/>
      <c r="B6" s="323"/>
      <c r="C6" s="323"/>
      <c r="D6" s="323"/>
      <c r="E6" s="323"/>
    </row>
    <row r="7" spans="1:5" ht="21.75" customHeight="1">
      <c r="A7" s="322"/>
      <c r="B7" s="323"/>
      <c r="C7" s="323"/>
      <c r="D7" s="323"/>
      <c r="E7" s="323"/>
    </row>
    <row r="8" spans="1:5" ht="23.25" customHeight="1">
      <c r="A8" s="322"/>
      <c r="B8" s="323"/>
      <c r="C8" s="323"/>
      <c r="D8" s="323"/>
      <c r="E8" s="323">
        <f t="shared" si="0"/>
        <v>0</v>
      </c>
    </row>
    <row r="9" spans="1:5" ht="21.75" customHeight="1">
      <c r="A9" s="322"/>
      <c r="B9" s="323"/>
      <c r="C9" s="323"/>
      <c r="D9" s="323"/>
      <c r="E9" s="323">
        <f t="shared" si="0"/>
        <v>0</v>
      </c>
    </row>
    <row r="10" spans="1:5" ht="22.5" customHeight="1">
      <c r="A10" s="322"/>
      <c r="B10" s="323"/>
      <c r="C10" s="323"/>
      <c r="D10" s="323"/>
      <c r="E10" s="323">
        <f t="shared" si="0"/>
        <v>0</v>
      </c>
    </row>
    <row r="11" spans="1:5" ht="21.75" customHeight="1">
      <c r="A11" s="322"/>
      <c r="B11" s="323"/>
      <c r="C11" s="323"/>
      <c r="D11" s="323"/>
      <c r="E11" s="323">
        <f t="shared" si="0"/>
        <v>0</v>
      </c>
    </row>
    <row r="12" spans="1:5" ht="28.5" customHeight="1">
      <c r="A12" s="170" t="s">
        <v>254</v>
      </c>
      <c r="B12" s="324">
        <f>SUM(B5:B11)</f>
        <v>294667</v>
      </c>
      <c r="C12" s="324">
        <f>SUM(C5:C11)</f>
        <v>27570</v>
      </c>
      <c r="D12" s="324">
        <f>SUM(D5:D11)</f>
        <v>26000</v>
      </c>
      <c r="E12" s="324">
        <f>SUM(E5:E11)</f>
        <v>348237</v>
      </c>
    </row>
    <row r="13" spans="1:5" ht="39.75" customHeight="1">
      <c r="A13" s="25"/>
      <c r="B13" s="25"/>
      <c r="C13" s="25"/>
      <c r="D13" s="25"/>
      <c r="E13" s="25"/>
    </row>
    <row r="14" spans="1:5" ht="22.5" customHeight="1">
      <c r="A14" s="805" t="s">
        <v>128</v>
      </c>
      <c r="B14" s="969"/>
      <c r="C14" s="805" t="s">
        <v>453</v>
      </c>
      <c r="D14" s="969"/>
      <c r="E14" s="969"/>
    </row>
    <row r="15" spans="1:5" ht="22.5" customHeight="1">
      <c r="A15" s="965" t="s">
        <v>481</v>
      </c>
      <c r="B15" s="966"/>
      <c r="C15" s="965">
        <v>53570</v>
      </c>
      <c r="D15" s="967"/>
      <c r="E15" s="966"/>
    </row>
    <row r="16" spans="1:5" ht="21.75" customHeight="1">
      <c r="A16" s="965"/>
      <c r="B16" s="966"/>
      <c r="C16" s="965"/>
      <c r="D16" s="967"/>
      <c r="E16" s="966"/>
    </row>
    <row r="17" spans="1:5" ht="22.5" customHeight="1">
      <c r="A17" s="965"/>
      <c r="B17" s="966"/>
      <c r="C17" s="965"/>
      <c r="D17" s="967"/>
      <c r="E17" s="966"/>
    </row>
    <row r="18" spans="1:5" ht="21" customHeight="1">
      <c r="A18" s="965"/>
      <c r="B18" s="966"/>
      <c r="C18" s="965"/>
      <c r="D18" s="967"/>
      <c r="E18" s="966"/>
    </row>
    <row r="19" spans="1:5" ht="24" customHeight="1">
      <c r="A19" s="961" t="s">
        <v>254</v>
      </c>
      <c r="B19" s="962"/>
      <c r="C19" s="961">
        <f>SUM(C15:E18)</f>
        <v>53570</v>
      </c>
      <c r="D19" s="963"/>
      <c r="E19" s="962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4.25">
      <c r="A23" s="325" t="s">
        <v>454</v>
      </c>
      <c r="B23" s="960" t="s">
        <v>481</v>
      </c>
      <c r="C23" s="960"/>
      <c r="D23" s="960"/>
      <c r="E23" s="960"/>
    </row>
    <row r="24" spans="1:5" ht="12.75">
      <c r="A24" s="53"/>
      <c r="B24" s="320"/>
      <c r="C24" s="320"/>
      <c r="D24" s="320"/>
      <c r="E24" s="320"/>
    </row>
    <row r="25" spans="1:5" ht="18">
      <c r="A25" s="326" t="s">
        <v>455</v>
      </c>
      <c r="B25" s="327" t="s">
        <v>185</v>
      </c>
      <c r="C25" s="327" t="s">
        <v>186</v>
      </c>
      <c r="D25" s="328" t="s">
        <v>456</v>
      </c>
      <c r="E25" s="327" t="s">
        <v>321</v>
      </c>
    </row>
    <row r="26" spans="1:5" ht="14.25">
      <c r="A26" s="33" t="s">
        <v>450</v>
      </c>
      <c r="B26" s="11">
        <v>294667</v>
      </c>
      <c r="C26" s="11"/>
      <c r="D26" s="11"/>
      <c r="E26" s="11">
        <f>SUM(B26:D26)</f>
        <v>294667</v>
      </c>
    </row>
    <row r="27" spans="1:5" ht="14.25">
      <c r="A27" s="33" t="s">
        <v>451</v>
      </c>
      <c r="B27" s="11">
        <v>26000</v>
      </c>
      <c r="C27" s="11"/>
      <c r="D27" s="11"/>
      <c r="E27" s="11">
        <f>SUM(B27:D27)</f>
        <v>26000</v>
      </c>
    </row>
    <row r="28" spans="1:5" ht="14.25">
      <c r="A28" s="33" t="s">
        <v>452</v>
      </c>
      <c r="B28" s="11">
        <v>27570</v>
      </c>
      <c r="C28" s="11"/>
      <c r="D28" s="11"/>
      <c r="E28" s="11">
        <f>SUM(B28:D28)</f>
        <v>27570</v>
      </c>
    </row>
    <row r="29" spans="1:5" ht="15">
      <c r="A29" s="329" t="s">
        <v>321</v>
      </c>
      <c r="B29" s="16">
        <f>SUM(B26:B28)</f>
        <v>348237</v>
      </c>
      <c r="C29" s="16">
        <f>SUM(C26:C28)</f>
        <v>0</v>
      </c>
      <c r="D29" s="16">
        <f>SUM(D26:D28)</f>
        <v>0</v>
      </c>
      <c r="E29" s="16">
        <f>SUM(E26:E28)</f>
        <v>348237</v>
      </c>
    </row>
    <row r="30" spans="1:5" ht="12.75">
      <c r="A30" s="964"/>
      <c r="B30" s="964"/>
      <c r="C30" s="964"/>
      <c r="D30" s="964"/>
      <c r="E30" s="964"/>
    </row>
    <row r="31" spans="1:5" ht="18">
      <c r="A31" s="326" t="s">
        <v>457</v>
      </c>
      <c r="B31" s="327" t="s">
        <v>185</v>
      </c>
      <c r="C31" s="327" t="s">
        <v>186</v>
      </c>
      <c r="D31" s="328" t="s">
        <v>456</v>
      </c>
      <c r="E31" s="327" t="s">
        <v>321</v>
      </c>
    </row>
    <row r="32" spans="1:5" ht="12.75">
      <c r="A32" s="11" t="s">
        <v>458</v>
      </c>
      <c r="B32" s="11"/>
      <c r="C32" s="11"/>
      <c r="D32" s="11"/>
      <c r="E32" s="11">
        <f>SUM(B32:D32)</f>
        <v>0</v>
      </c>
    </row>
    <row r="33" spans="1:5" ht="12.75">
      <c r="A33" s="11" t="s">
        <v>459</v>
      </c>
      <c r="B33" s="11"/>
      <c r="C33" s="11"/>
      <c r="D33" s="11"/>
      <c r="E33" s="11">
        <f>SUM(B33:D33)</f>
        <v>0</v>
      </c>
    </row>
    <row r="34" spans="1:5" ht="12.75">
      <c r="A34" s="11" t="s">
        <v>460</v>
      </c>
      <c r="B34" s="11"/>
      <c r="C34" s="11"/>
      <c r="D34" s="11"/>
      <c r="E34" s="11">
        <f>SUM(B34:D34)</f>
        <v>0</v>
      </c>
    </row>
    <row r="35" spans="1:5" ht="12.75">
      <c r="A35" s="11" t="s">
        <v>255</v>
      </c>
      <c r="B35" s="11"/>
      <c r="C35" s="11"/>
      <c r="D35" s="11"/>
      <c r="E35" s="11">
        <f>SUM(B35:D35)</f>
        <v>0</v>
      </c>
    </row>
    <row r="36" spans="1:5" ht="12.75">
      <c r="A36" s="11" t="s">
        <v>145</v>
      </c>
      <c r="B36" s="11"/>
      <c r="C36" s="11"/>
      <c r="D36" s="11"/>
      <c r="E36" s="11">
        <f>SUM(B36:D36)</f>
        <v>0</v>
      </c>
    </row>
    <row r="37" spans="1:5" ht="15">
      <c r="A37" s="329" t="s">
        <v>321</v>
      </c>
      <c r="B37" s="16">
        <f>SUM(B32:B36)</f>
        <v>0</v>
      </c>
      <c r="C37" s="16">
        <f>SUM(C32:C36)</f>
        <v>0</v>
      </c>
      <c r="D37" s="16">
        <f>SUM(D32:D36)</f>
        <v>0</v>
      </c>
      <c r="E37" s="16">
        <f>SUM(E32:E36)</f>
        <v>0</v>
      </c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4.25">
      <c r="A40" s="341"/>
      <c r="B40" s="960"/>
      <c r="C40" s="960"/>
      <c r="D40" s="960"/>
      <c r="E40" s="960"/>
    </row>
    <row r="41" spans="1:5" ht="12.75">
      <c r="A41" s="154"/>
      <c r="B41" s="154"/>
      <c r="C41" s="154"/>
      <c r="D41" s="154"/>
      <c r="E41" s="154"/>
    </row>
    <row r="42" spans="1:5" ht="18">
      <c r="A42" s="342"/>
      <c r="B42" s="343"/>
      <c r="C42" s="343"/>
      <c r="D42" s="344"/>
      <c r="E42" s="343"/>
    </row>
    <row r="43" spans="1:5" ht="14.25">
      <c r="A43" s="178"/>
      <c r="B43" s="121"/>
      <c r="C43" s="121"/>
      <c r="D43" s="121"/>
      <c r="E43" s="121"/>
    </row>
    <row r="44" spans="1:5" ht="14.25">
      <c r="A44" s="178"/>
      <c r="B44" s="121"/>
      <c r="C44" s="121"/>
      <c r="D44" s="121"/>
      <c r="E44" s="121"/>
    </row>
    <row r="45" spans="1:5" ht="14.25">
      <c r="A45" s="178"/>
      <c r="B45" s="121"/>
      <c r="C45" s="121"/>
      <c r="D45" s="121"/>
      <c r="E45" s="121"/>
    </row>
    <row r="46" spans="1:5" ht="15">
      <c r="A46" s="345"/>
      <c r="B46" s="346"/>
      <c r="C46" s="346"/>
      <c r="D46" s="346"/>
      <c r="E46" s="346"/>
    </row>
    <row r="47" spans="1:5" ht="12.75">
      <c r="A47" s="960"/>
      <c r="B47" s="960"/>
      <c r="C47" s="960"/>
      <c r="D47" s="960"/>
      <c r="E47" s="960"/>
    </row>
    <row r="48" spans="1:5" ht="18">
      <c r="A48" s="342"/>
      <c r="B48" s="343"/>
      <c r="C48" s="343"/>
      <c r="D48" s="344"/>
      <c r="E48" s="343"/>
    </row>
    <row r="49" spans="1:5" ht="12.75">
      <c r="A49" s="121"/>
      <c r="B49" s="121"/>
      <c r="C49" s="121"/>
      <c r="D49" s="121"/>
      <c r="E49" s="121"/>
    </row>
    <row r="50" spans="1:5" ht="12.75">
      <c r="A50" s="121"/>
      <c r="B50" s="121"/>
      <c r="C50" s="121"/>
      <c r="D50" s="121"/>
      <c r="E50" s="121"/>
    </row>
    <row r="51" spans="1:5" ht="12.75">
      <c r="A51" s="121"/>
      <c r="B51" s="121"/>
      <c r="C51" s="121"/>
      <c r="D51" s="121"/>
      <c r="E51" s="121"/>
    </row>
    <row r="52" spans="1:5" ht="12.75">
      <c r="A52" s="121"/>
      <c r="B52" s="121"/>
      <c r="C52" s="121"/>
      <c r="D52" s="121"/>
      <c r="E52" s="121"/>
    </row>
    <row r="53" spans="1:5" ht="12.75">
      <c r="A53" s="121"/>
      <c r="B53" s="121"/>
      <c r="C53" s="121"/>
      <c r="D53" s="121"/>
      <c r="E53" s="121"/>
    </row>
    <row r="54" spans="1:5" ht="15">
      <c r="A54" s="345"/>
      <c r="B54" s="346"/>
      <c r="C54" s="346"/>
      <c r="D54" s="346"/>
      <c r="E54" s="346"/>
    </row>
    <row r="55" spans="1:5" ht="12.75">
      <c r="A55" s="121"/>
      <c r="B55" s="121"/>
      <c r="C55" s="121"/>
      <c r="D55" s="121"/>
      <c r="E55" s="121"/>
    </row>
    <row r="56" spans="1:5" ht="12.75">
      <c r="A56" s="121"/>
      <c r="B56" s="121"/>
      <c r="C56" s="121"/>
      <c r="D56" s="121"/>
      <c r="E56" s="121"/>
    </row>
    <row r="57" spans="1:5" ht="14.25">
      <c r="A57" s="341"/>
      <c r="B57" s="960"/>
      <c r="C57" s="960"/>
      <c r="D57" s="960"/>
      <c r="E57" s="960"/>
    </row>
    <row r="58" spans="1:5" ht="12.75">
      <c r="A58" s="154"/>
      <c r="B58" s="154"/>
      <c r="C58" s="154"/>
      <c r="D58" s="154"/>
      <c r="E58" s="154"/>
    </row>
    <row r="59" spans="1:5" ht="18">
      <c r="A59" s="342"/>
      <c r="B59" s="343"/>
      <c r="C59" s="343"/>
      <c r="D59" s="344"/>
      <c r="E59" s="343"/>
    </row>
    <row r="60" spans="1:5" ht="14.25">
      <c r="A60" s="178"/>
      <c r="B60" s="121"/>
      <c r="C60" s="121"/>
      <c r="D60" s="121"/>
      <c r="E60" s="121"/>
    </row>
    <row r="61" spans="1:5" ht="14.25">
      <c r="A61" s="178"/>
      <c r="B61" s="121"/>
      <c r="C61" s="121"/>
      <c r="D61" s="121"/>
      <c r="E61" s="121"/>
    </row>
    <row r="62" spans="1:5" ht="14.25">
      <c r="A62" s="178"/>
      <c r="B62" s="121"/>
      <c r="C62" s="121"/>
      <c r="D62" s="121"/>
      <c r="E62" s="121"/>
    </row>
    <row r="63" spans="1:5" ht="15">
      <c r="A63" s="345"/>
      <c r="B63" s="346"/>
      <c r="C63" s="346"/>
      <c r="D63" s="346"/>
      <c r="E63" s="346"/>
    </row>
    <row r="64" spans="1:5" ht="12.75">
      <c r="A64" s="960"/>
      <c r="B64" s="960"/>
      <c r="C64" s="960"/>
      <c r="D64" s="960"/>
      <c r="E64" s="960"/>
    </row>
    <row r="65" spans="1:5" ht="18">
      <c r="A65" s="342"/>
      <c r="B65" s="343"/>
      <c r="C65" s="343"/>
      <c r="D65" s="344"/>
      <c r="E65" s="343"/>
    </row>
    <row r="66" spans="1:5" ht="12.75">
      <c r="A66" s="121"/>
      <c r="B66" s="121"/>
      <c r="C66" s="121"/>
      <c r="D66" s="121"/>
      <c r="E66" s="121"/>
    </row>
    <row r="67" spans="1:5" ht="12.75">
      <c r="A67" s="121"/>
      <c r="B67" s="121"/>
      <c r="C67" s="121"/>
      <c r="D67" s="121"/>
      <c r="E67" s="121"/>
    </row>
    <row r="68" spans="1:5" ht="12.75">
      <c r="A68" s="121"/>
      <c r="B68" s="121"/>
      <c r="C68" s="121"/>
      <c r="D68" s="121"/>
      <c r="E68" s="121"/>
    </row>
    <row r="69" spans="1:5" ht="12.75">
      <c r="A69" s="121"/>
      <c r="B69" s="121"/>
      <c r="C69" s="121"/>
      <c r="D69" s="121"/>
      <c r="E69" s="121"/>
    </row>
    <row r="70" spans="1:5" ht="12.75">
      <c r="A70" s="121"/>
      <c r="B70" s="121"/>
      <c r="C70" s="121"/>
      <c r="D70" s="121"/>
      <c r="E70" s="121"/>
    </row>
    <row r="71" spans="1:5" ht="15">
      <c r="A71" s="345"/>
      <c r="B71" s="346"/>
      <c r="C71" s="346"/>
      <c r="D71" s="346"/>
      <c r="E71" s="346"/>
    </row>
    <row r="72" spans="1:5" ht="12.75">
      <c r="A72" s="121"/>
      <c r="B72" s="121"/>
      <c r="C72" s="121"/>
      <c r="D72" s="121"/>
      <c r="E72" s="121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</sheetData>
  <sheetProtection/>
  <mergeCells count="20">
    <mergeCell ref="A1:E1"/>
    <mergeCell ref="D2:E2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B57:E57"/>
    <mergeCell ref="A64:E64"/>
    <mergeCell ref="A19:B19"/>
    <mergeCell ref="C19:E19"/>
    <mergeCell ref="B23:E23"/>
    <mergeCell ref="A30:E30"/>
    <mergeCell ref="B40:E40"/>
    <mergeCell ref="A47:E47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  <rowBreaks count="1" manualBreakCount="1">
    <brk id="2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</sheetPr>
  <dimension ref="A1:J78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46.28125" style="0" customWidth="1"/>
    <col min="2" max="2" width="13.421875" style="0" customWidth="1"/>
    <col min="3" max="3" width="14.28125" style="0" customWidth="1"/>
    <col min="4" max="4" width="13.00390625" style="0" customWidth="1"/>
    <col min="5" max="5" width="15.00390625" style="0" customWidth="1"/>
    <col min="6" max="6" width="18.421875" style="0" customWidth="1"/>
    <col min="7" max="7" width="13.57421875" style="0" customWidth="1"/>
  </cols>
  <sheetData>
    <row r="1" spans="1:7" ht="27.75" customHeight="1">
      <c r="A1" s="752" t="s">
        <v>327</v>
      </c>
      <c r="B1" s="752"/>
      <c r="C1" s="804"/>
      <c r="D1" s="804"/>
      <c r="E1" s="804"/>
      <c r="F1" s="804"/>
      <c r="G1" s="949"/>
    </row>
    <row r="2" spans="1:7" ht="12.75">
      <c r="A2" s="5"/>
      <c r="B2" s="5"/>
      <c r="C2" s="5"/>
      <c r="D2" s="5"/>
      <c r="E2" s="5"/>
      <c r="F2" s="970" t="s">
        <v>347</v>
      </c>
      <c r="G2" s="970"/>
    </row>
    <row r="3" spans="1:10" ht="63.75">
      <c r="A3" s="55" t="s">
        <v>328</v>
      </c>
      <c r="B3" s="55" t="s">
        <v>329</v>
      </c>
      <c r="C3" s="55" t="s">
        <v>330</v>
      </c>
      <c r="D3" s="55" t="s">
        <v>482</v>
      </c>
      <c r="E3" s="55" t="s">
        <v>331</v>
      </c>
      <c r="F3" s="55" t="s">
        <v>332</v>
      </c>
      <c r="G3" s="55" t="s">
        <v>333</v>
      </c>
      <c r="H3" s="45"/>
      <c r="I3" s="45"/>
      <c r="J3" s="45"/>
    </row>
    <row r="4" spans="1:7" ht="13.5" customHeight="1">
      <c r="A4" s="11" t="s">
        <v>334</v>
      </c>
      <c r="B4" s="11">
        <v>2009</v>
      </c>
      <c r="C4" s="11">
        <v>2010</v>
      </c>
      <c r="D4" s="11">
        <v>2000</v>
      </c>
      <c r="E4" s="11">
        <v>2000</v>
      </c>
      <c r="F4" s="11">
        <v>0</v>
      </c>
      <c r="G4" s="11">
        <v>0</v>
      </c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1"/>
      <c r="B9" s="11"/>
      <c r="C9" s="11"/>
      <c r="D9" s="11"/>
      <c r="E9" s="11"/>
      <c r="F9" s="11"/>
      <c r="G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21" customHeight="1">
      <c r="A13" s="16" t="s">
        <v>335</v>
      </c>
      <c r="B13" s="16">
        <f aca="true" t="shared" si="0" ref="B13:G13">SUM(B4:B12)</f>
        <v>2009</v>
      </c>
      <c r="C13" s="16">
        <f t="shared" si="0"/>
        <v>2010</v>
      </c>
      <c r="D13" s="16">
        <f t="shared" si="0"/>
        <v>2000</v>
      </c>
      <c r="E13" s="16">
        <f t="shared" si="0"/>
        <v>2000</v>
      </c>
      <c r="F13" s="16">
        <f t="shared" si="0"/>
        <v>0</v>
      </c>
      <c r="G13" s="16">
        <f t="shared" si="0"/>
        <v>0</v>
      </c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1:7" ht="12.75">
      <c r="A16" s="11"/>
      <c r="B16" s="11"/>
      <c r="C16" s="11"/>
      <c r="D16" s="11"/>
      <c r="E16" s="11"/>
      <c r="F16" s="11"/>
      <c r="G16" s="11"/>
    </row>
    <row r="17" spans="1:7" ht="12.75">
      <c r="A17" s="11"/>
      <c r="B17" s="11"/>
      <c r="C17" s="11"/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/>
      <c r="B20" s="11"/>
      <c r="C20" s="11"/>
      <c r="D20" s="11"/>
      <c r="E20" s="11"/>
      <c r="F20" s="11"/>
      <c r="G20" s="11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  <row r="23" spans="1:7" ht="20.25" customHeight="1">
      <c r="A23" s="16" t="s">
        <v>336</v>
      </c>
      <c r="B23" s="16">
        <f aca="true" t="shared" si="1" ref="B23:G23">SUM(B14:B22)</f>
        <v>0</v>
      </c>
      <c r="C23" s="16">
        <f t="shared" si="1"/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</row>
    <row r="24" spans="1:7" ht="21" customHeight="1">
      <c r="A24" s="170" t="s">
        <v>337</v>
      </c>
      <c r="B24" s="169">
        <f aca="true" t="shared" si="2" ref="B24:G24">SUM(B23,B13)</f>
        <v>2009</v>
      </c>
      <c r="C24" s="169">
        <f t="shared" si="2"/>
        <v>2010</v>
      </c>
      <c r="D24" s="169">
        <f t="shared" si="2"/>
        <v>2000</v>
      </c>
      <c r="E24" s="169">
        <f t="shared" si="2"/>
        <v>2000</v>
      </c>
      <c r="F24" s="169">
        <f t="shared" si="2"/>
        <v>0</v>
      </c>
      <c r="G24" s="169">
        <f t="shared" si="2"/>
        <v>0</v>
      </c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</sheetData>
  <sheetProtection/>
  <mergeCells count="2">
    <mergeCell ref="A1:G1"/>
    <mergeCell ref="F2:G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D6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0.57421875" style="0" customWidth="1"/>
    <col min="2" max="2" width="19.00390625" style="0" customWidth="1"/>
    <col min="3" max="3" width="13.7109375" style="0" customWidth="1"/>
    <col min="4" max="4" width="24.00390625" style="0" customWidth="1"/>
  </cols>
  <sheetData>
    <row r="1" spans="1:4" ht="32.25" customHeight="1">
      <c r="A1" s="760" t="s">
        <v>483</v>
      </c>
      <c r="B1" s="761"/>
      <c r="C1" s="757"/>
      <c r="D1" s="757"/>
    </row>
    <row r="2" spans="1:4" ht="12.75">
      <c r="A2" s="5"/>
      <c r="B2" s="5"/>
      <c r="C2" s="5"/>
      <c r="D2" s="5" t="s">
        <v>652</v>
      </c>
    </row>
    <row r="3" spans="1:4" ht="31.5" customHeight="1">
      <c r="A3" s="46" t="s">
        <v>338</v>
      </c>
      <c r="B3" s="26" t="s">
        <v>339</v>
      </c>
      <c r="C3" s="26" t="s">
        <v>340</v>
      </c>
      <c r="D3" s="26" t="s">
        <v>341</v>
      </c>
    </row>
    <row r="4" spans="1:4" ht="21.75" customHeight="1">
      <c r="A4" s="171" t="s">
        <v>342</v>
      </c>
      <c r="B4" s="33">
        <v>0</v>
      </c>
      <c r="C4" s="33">
        <v>0</v>
      </c>
      <c r="D4" s="33"/>
    </row>
    <row r="5" spans="1:4" ht="15" customHeight="1">
      <c r="A5" s="172" t="s">
        <v>303</v>
      </c>
      <c r="B5" s="33">
        <v>0</v>
      </c>
      <c r="C5" s="33">
        <v>0</v>
      </c>
      <c r="D5" s="33"/>
    </row>
    <row r="6" spans="1:4" ht="17.25" customHeight="1">
      <c r="A6" s="172" t="s">
        <v>304</v>
      </c>
      <c r="B6" s="33">
        <v>0</v>
      </c>
      <c r="C6" s="33">
        <v>0</v>
      </c>
      <c r="D6" s="33"/>
    </row>
    <row r="7" spans="1:4" ht="15.75" customHeight="1">
      <c r="A7" s="172" t="s">
        <v>305</v>
      </c>
      <c r="B7" s="33">
        <v>0</v>
      </c>
      <c r="C7" s="33">
        <v>0</v>
      </c>
      <c r="D7" s="33"/>
    </row>
    <row r="8" spans="1:4" ht="18" customHeight="1">
      <c r="A8" s="172" t="s">
        <v>306</v>
      </c>
      <c r="B8" s="33">
        <v>0</v>
      </c>
      <c r="C8" s="33">
        <v>0</v>
      </c>
      <c r="D8" s="33"/>
    </row>
    <row r="9" spans="1:4" ht="17.25" customHeight="1">
      <c r="A9" s="172" t="s">
        <v>307</v>
      </c>
      <c r="B9" s="33">
        <v>0</v>
      </c>
      <c r="C9" s="33">
        <v>0</v>
      </c>
      <c r="D9" s="33"/>
    </row>
    <row r="10" spans="1:4" ht="18" customHeight="1">
      <c r="A10" s="172" t="s">
        <v>308</v>
      </c>
      <c r="B10" s="33">
        <v>0</v>
      </c>
      <c r="C10" s="33">
        <v>0</v>
      </c>
      <c r="D10" s="33"/>
    </row>
    <row r="11" spans="1:4" ht="28.5">
      <c r="A11" s="172" t="s">
        <v>309</v>
      </c>
      <c r="B11" s="33">
        <v>0</v>
      </c>
      <c r="C11" s="33">
        <v>0</v>
      </c>
      <c r="D11" s="33"/>
    </row>
    <row r="12" spans="1:4" ht="42.75">
      <c r="A12" s="172" t="s">
        <v>310</v>
      </c>
      <c r="B12" s="33">
        <v>0</v>
      </c>
      <c r="C12" s="33">
        <v>0</v>
      </c>
      <c r="D12" s="33"/>
    </row>
    <row r="13" spans="1:4" ht="18.75" customHeight="1">
      <c r="A13" s="30" t="s">
        <v>343</v>
      </c>
      <c r="B13" s="33">
        <v>0</v>
      </c>
      <c r="C13" s="33">
        <v>0</v>
      </c>
      <c r="D13" s="33"/>
    </row>
    <row r="14" spans="1:4" ht="21" customHeight="1">
      <c r="A14" s="173" t="s">
        <v>344</v>
      </c>
      <c r="B14" s="174">
        <f>SUM(B5:B13)</f>
        <v>0</v>
      </c>
      <c r="C14" s="174">
        <f>SUM(C5:C13)</f>
        <v>0</v>
      </c>
      <c r="D14" s="174">
        <f>SUM(D5:D13)</f>
        <v>0</v>
      </c>
    </row>
    <row r="15" spans="1:4" ht="14.25">
      <c r="A15" s="971"/>
      <c r="B15" s="972"/>
      <c r="C15" s="972"/>
      <c r="D15" s="973"/>
    </row>
    <row r="16" spans="1:4" ht="29.25" customHeight="1">
      <c r="A16" s="175"/>
      <c r="B16" s="176"/>
      <c r="C16" s="176"/>
      <c r="D16" s="176"/>
    </row>
    <row r="17" spans="1:4" ht="14.25">
      <c r="A17" s="177"/>
      <c r="B17" s="178"/>
      <c r="C17" s="178"/>
      <c r="D17" s="178"/>
    </row>
    <row r="18" spans="1:4" ht="14.25">
      <c r="A18" s="177"/>
      <c r="B18" s="178"/>
      <c r="C18" s="178"/>
      <c r="D18" s="178"/>
    </row>
    <row r="19" spans="1:4" ht="14.25">
      <c r="A19" s="177"/>
      <c r="B19" s="178"/>
      <c r="C19" s="178"/>
      <c r="D19" s="178"/>
    </row>
    <row r="20" spans="1:4" ht="14.25">
      <c r="A20" s="177"/>
      <c r="B20" s="178"/>
      <c r="C20" s="178"/>
      <c r="D20" s="178"/>
    </row>
    <row r="21" spans="1:4" ht="14.25">
      <c r="A21" s="177"/>
      <c r="B21" s="178"/>
      <c r="C21" s="178"/>
      <c r="D21" s="178"/>
    </row>
    <row r="22" spans="1:4" ht="14.25">
      <c r="A22" s="179"/>
      <c r="B22" s="178"/>
      <c r="C22" s="178"/>
      <c r="D22" s="178"/>
    </row>
    <row r="23" spans="1:4" ht="14.25">
      <c r="A23" s="177"/>
      <c r="B23" s="178"/>
      <c r="C23" s="178"/>
      <c r="D23" s="178"/>
    </row>
    <row r="24" spans="1:4" ht="19.5" customHeight="1">
      <c r="A24" s="175"/>
      <c r="B24" s="178"/>
      <c r="C24" s="178"/>
      <c r="D24" s="178"/>
    </row>
    <row r="25" spans="1:4" ht="14.25">
      <c r="A25" s="177"/>
      <c r="B25" s="178"/>
      <c r="C25" s="178"/>
      <c r="D25" s="178"/>
    </row>
    <row r="26" spans="1:4" ht="14.25">
      <c r="A26" s="177"/>
      <c r="B26" s="178"/>
      <c r="C26" s="178"/>
      <c r="D26" s="178"/>
    </row>
    <row r="27" spans="1:4" ht="14.25">
      <c r="A27" s="177"/>
      <c r="B27" s="178"/>
      <c r="C27" s="178"/>
      <c r="D27" s="178"/>
    </row>
    <row r="28" spans="1:4" ht="14.25">
      <c r="A28" s="177"/>
      <c r="B28" s="178"/>
      <c r="C28" s="178"/>
      <c r="D28" s="178"/>
    </row>
    <row r="29" spans="1:4" ht="14.25">
      <c r="A29" s="179"/>
      <c r="B29" s="178"/>
      <c r="C29" s="178"/>
      <c r="D29" s="178"/>
    </row>
    <row r="30" spans="1:4" ht="14.25">
      <c r="A30" s="177"/>
      <c r="B30" s="178"/>
      <c r="C30" s="178"/>
      <c r="D30" s="178"/>
    </row>
    <row r="31" spans="1:4" ht="20.25" customHeight="1">
      <c r="A31" s="175"/>
      <c r="B31" s="178"/>
      <c r="C31" s="178"/>
      <c r="D31" s="178"/>
    </row>
    <row r="32" spans="1:4" ht="14.25">
      <c r="A32" s="177"/>
      <c r="B32" s="178"/>
      <c r="C32" s="178"/>
      <c r="D32" s="178"/>
    </row>
    <row r="33" spans="1:4" ht="14.25">
      <c r="A33" s="177"/>
      <c r="B33" s="178"/>
      <c r="C33" s="178"/>
      <c r="D33" s="178"/>
    </row>
    <row r="34" spans="1:4" ht="14.25">
      <c r="A34" s="180"/>
      <c r="B34" s="178"/>
      <c r="C34" s="178"/>
      <c r="D34" s="178"/>
    </row>
    <row r="35" spans="1:4" ht="17.25" customHeight="1">
      <c r="A35" s="177"/>
      <c r="B35" s="178"/>
      <c r="C35" s="178"/>
      <c r="D35" s="178"/>
    </row>
    <row r="36" spans="1:4" ht="18" customHeight="1">
      <c r="A36" s="177"/>
      <c r="B36" s="178"/>
      <c r="C36" s="178"/>
      <c r="D36" s="178"/>
    </row>
    <row r="37" spans="1:4" ht="20.25" customHeight="1">
      <c r="A37" s="179"/>
      <c r="B37" s="178"/>
      <c r="C37" s="178"/>
      <c r="D37" s="178"/>
    </row>
    <row r="38" spans="1:4" ht="27" customHeight="1">
      <c r="A38" s="181"/>
      <c r="B38" s="182"/>
      <c r="C38" s="182"/>
      <c r="D38" s="182"/>
    </row>
    <row r="39" spans="1:4" ht="12.75">
      <c r="A39" s="121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</sheetData>
  <sheetProtection/>
  <mergeCells count="2">
    <mergeCell ref="A1:D1"/>
    <mergeCell ref="A15:D1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352"/>
  <sheetViews>
    <sheetView zoomScale="115" zoomScaleNormal="115" zoomScalePageLayoutView="0" workbookViewId="0" topLeftCell="A1">
      <selection activeCell="E106" sqref="E106"/>
    </sheetView>
  </sheetViews>
  <sheetFormatPr defaultColWidth="9.140625" defaultRowHeight="12.75"/>
  <cols>
    <col min="1" max="1" width="60.421875" style="0" customWidth="1"/>
    <col min="2" max="2" width="13.7109375" style="0" customWidth="1"/>
    <col min="3" max="3" width="15.421875" style="0" customWidth="1"/>
    <col min="4" max="4" width="15.140625" style="0" customWidth="1"/>
  </cols>
  <sheetData>
    <row r="1" spans="1:4" ht="15" customHeight="1">
      <c r="A1" s="752" t="s">
        <v>463</v>
      </c>
      <c r="B1" s="752"/>
      <c r="C1" s="752"/>
      <c r="D1" s="752"/>
    </row>
    <row r="2" spans="1:4" ht="12.75">
      <c r="A2" s="5"/>
      <c r="B2" s="5"/>
      <c r="C2" s="5"/>
      <c r="D2" s="5" t="s">
        <v>127</v>
      </c>
    </row>
    <row r="3" spans="1:4" ht="12.75">
      <c r="A3" s="756" t="s">
        <v>500</v>
      </c>
      <c r="B3" s="757"/>
      <c r="C3" s="757"/>
      <c r="D3" s="757"/>
    </row>
    <row r="4" spans="1:4" ht="12.75">
      <c r="A4" s="756" t="s">
        <v>9</v>
      </c>
      <c r="B4" s="758"/>
      <c r="C4" s="758"/>
      <c r="D4" s="758"/>
    </row>
    <row r="5" spans="1:4" ht="24">
      <c r="A5" s="7" t="s">
        <v>10</v>
      </c>
      <c r="B5" s="8" t="s">
        <v>11</v>
      </c>
      <c r="C5" s="8" t="s">
        <v>12</v>
      </c>
      <c r="D5" s="9" t="s">
        <v>13</v>
      </c>
    </row>
    <row r="6" spans="1:4" ht="12.75">
      <c r="A6" s="10" t="s">
        <v>14</v>
      </c>
      <c r="B6" s="11"/>
      <c r="C6" s="11"/>
      <c r="D6" s="12">
        <v>8496708</v>
      </c>
    </row>
    <row r="7" spans="1:4" ht="12.75">
      <c r="A7" s="13" t="s">
        <v>15</v>
      </c>
      <c r="B7" s="11"/>
      <c r="C7" s="11"/>
      <c r="D7" s="14">
        <v>8496708</v>
      </c>
    </row>
    <row r="8" spans="1:4" ht="12.75">
      <c r="A8" s="13" t="s">
        <v>16</v>
      </c>
      <c r="B8" s="11"/>
      <c r="C8" s="11"/>
      <c r="D8" s="14"/>
    </row>
    <row r="9" spans="1:4" ht="12.75">
      <c r="A9" s="10" t="s">
        <v>17</v>
      </c>
      <c r="B9" s="11"/>
      <c r="C9" s="11"/>
      <c r="D9" s="12">
        <v>9780660</v>
      </c>
    </row>
    <row r="10" spans="1:4" ht="12.75">
      <c r="A10" s="13" t="s">
        <v>18</v>
      </c>
      <c r="B10" s="11"/>
      <c r="C10" s="11"/>
      <c r="D10" s="14">
        <v>8259257</v>
      </c>
    </row>
    <row r="11" spans="1:4" ht="12.75">
      <c r="A11" s="13" t="s">
        <v>19</v>
      </c>
      <c r="B11" s="11"/>
      <c r="C11" s="11"/>
      <c r="D11" s="14">
        <v>1521133</v>
      </c>
    </row>
    <row r="12" spans="1:4" ht="12.75">
      <c r="A12" s="10" t="s">
        <v>20</v>
      </c>
      <c r="B12" s="11"/>
      <c r="C12" s="11"/>
      <c r="D12" s="14"/>
    </row>
    <row r="13" spans="1:4" ht="12.75">
      <c r="A13" s="13" t="s">
        <v>21</v>
      </c>
      <c r="B13" s="11"/>
      <c r="C13" s="11"/>
      <c r="D13" s="14"/>
    </row>
    <row r="14" spans="1:4" ht="12.75">
      <c r="A14" s="13" t="s">
        <v>22</v>
      </c>
      <c r="B14" s="11"/>
      <c r="C14" s="11"/>
      <c r="D14" s="14"/>
    </row>
    <row r="15" spans="1:4" ht="12.75">
      <c r="A15" s="10" t="s">
        <v>23</v>
      </c>
      <c r="B15" s="11"/>
      <c r="C15" s="11"/>
      <c r="D15" s="14"/>
    </row>
    <row r="16" spans="1:4" ht="12.75">
      <c r="A16" s="13" t="s">
        <v>24</v>
      </c>
      <c r="B16" s="11"/>
      <c r="C16" s="11"/>
      <c r="D16" s="14"/>
    </row>
    <row r="17" spans="1:4" ht="12.75">
      <c r="A17" s="13" t="s">
        <v>25</v>
      </c>
      <c r="B17" s="11"/>
      <c r="C17" s="11"/>
      <c r="D17" s="14"/>
    </row>
    <row r="18" spans="1:4" ht="12.75">
      <c r="A18" s="10" t="s">
        <v>26</v>
      </c>
      <c r="B18" s="11"/>
      <c r="C18" s="11"/>
      <c r="D18" s="12">
        <v>94032</v>
      </c>
    </row>
    <row r="19" spans="1:4" ht="15.75" customHeight="1">
      <c r="A19" s="10" t="s">
        <v>27</v>
      </c>
      <c r="B19" s="11">
        <v>2000</v>
      </c>
      <c r="C19" s="11"/>
      <c r="D19" s="12">
        <v>200000</v>
      </c>
    </row>
    <row r="20" spans="1:4" ht="38.25">
      <c r="A20" s="10" t="s">
        <v>28</v>
      </c>
      <c r="B20" s="11"/>
      <c r="C20" s="11"/>
      <c r="D20" s="12">
        <v>9949920</v>
      </c>
    </row>
    <row r="21" spans="1:4" ht="29.25" customHeight="1">
      <c r="A21" s="13" t="s">
        <v>29</v>
      </c>
      <c r="B21" s="11"/>
      <c r="C21" s="11"/>
      <c r="D21" s="14">
        <v>9949920</v>
      </c>
    </row>
    <row r="22" spans="1:4" ht="25.5">
      <c r="A22" s="13" t="s">
        <v>30</v>
      </c>
      <c r="B22" s="11"/>
      <c r="C22" s="11"/>
      <c r="D22" s="14"/>
    </row>
    <row r="23" spans="1:4" ht="12.75">
      <c r="A23" s="10" t="s">
        <v>31</v>
      </c>
      <c r="B23" s="11"/>
      <c r="C23" s="11"/>
      <c r="D23" s="12">
        <v>800000</v>
      </c>
    </row>
    <row r="24" spans="1:4" ht="12.75">
      <c r="A24" s="10" t="s">
        <v>32</v>
      </c>
      <c r="B24" s="11"/>
      <c r="C24" s="11"/>
      <c r="D24" s="12">
        <v>35440044</v>
      </c>
    </row>
    <row r="25" spans="1:4" ht="12.75">
      <c r="A25" s="10" t="s">
        <v>33</v>
      </c>
      <c r="B25" s="11"/>
      <c r="C25" s="11"/>
      <c r="D25" s="12"/>
    </row>
    <row r="26" spans="1:4" ht="12.75">
      <c r="A26" s="13" t="s">
        <v>34</v>
      </c>
      <c r="B26" s="11"/>
      <c r="C26" s="11"/>
      <c r="D26" s="14"/>
    </row>
    <row r="27" spans="1:4" ht="12.75">
      <c r="A27" s="13" t="s">
        <v>35</v>
      </c>
      <c r="B27" s="11"/>
      <c r="C27" s="11"/>
      <c r="D27" s="14"/>
    </row>
    <row r="28" spans="1:4" ht="12.75">
      <c r="A28" s="10" t="s">
        <v>36</v>
      </c>
      <c r="B28" s="11"/>
      <c r="C28" s="11"/>
      <c r="D28" s="12">
        <v>15849881</v>
      </c>
    </row>
    <row r="29" spans="1:4" ht="13.5" customHeight="1">
      <c r="A29" s="13" t="s">
        <v>37</v>
      </c>
      <c r="B29" s="11"/>
      <c r="C29" s="11"/>
      <c r="D29" s="14">
        <v>6305385</v>
      </c>
    </row>
    <row r="30" spans="1:4" ht="12.75">
      <c r="A30" s="13" t="s">
        <v>38</v>
      </c>
      <c r="B30" s="11">
        <v>1.34</v>
      </c>
      <c r="C30" s="11"/>
      <c r="D30" s="14">
        <v>2669015</v>
      </c>
    </row>
    <row r="31" spans="1:4" ht="12.75">
      <c r="A31" s="13" t="s">
        <v>39</v>
      </c>
      <c r="B31" s="11">
        <v>1.84</v>
      </c>
      <c r="C31" s="11"/>
      <c r="D31" s="14">
        <v>3636370</v>
      </c>
    </row>
    <row r="32" spans="1:4" ht="12.75">
      <c r="A32" s="13" t="s">
        <v>40</v>
      </c>
      <c r="B32" s="11"/>
      <c r="C32" s="11"/>
      <c r="D32" s="14">
        <v>3820013</v>
      </c>
    </row>
    <row r="33" spans="1:4" ht="12.75">
      <c r="A33" s="13" t="s">
        <v>41</v>
      </c>
      <c r="B33" s="11"/>
      <c r="C33" s="11"/>
      <c r="D33" s="14">
        <v>5724483</v>
      </c>
    </row>
    <row r="34" spans="1:4" ht="12.75">
      <c r="A34" s="13" t="s">
        <v>42</v>
      </c>
      <c r="B34" s="11"/>
      <c r="C34" s="11"/>
      <c r="D34" s="14"/>
    </row>
    <row r="35" spans="1:4" ht="12.75">
      <c r="A35" s="13" t="s">
        <v>43</v>
      </c>
      <c r="B35" s="11"/>
      <c r="C35" s="11"/>
      <c r="D35" s="14"/>
    </row>
    <row r="36" spans="1:4" ht="12.75">
      <c r="A36" s="13" t="s">
        <v>44</v>
      </c>
      <c r="B36" s="11"/>
      <c r="C36" s="11"/>
      <c r="D36" s="14"/>
    </row>
    <row r="37" spans="1:4" ht="12.75">
      <c r="A37" s="13" t="s">
        <v>45</v>
      </c>
      <c r="B37" s="11"/>
      <c r="C37" s="11"/>
      <c r="D37" s="14"/>
    </row>
    <row r="38" spans="1:4" ht="12.75">
      <c r="A38" s="13" t="s">
        <v>46</v>
      </c>
      <c r="B38" s="11"/>
      <c r="C38" s="11"/>
      <c r="D38" s="14"/>
    </row>
    <row r="39" spans="1:4" ht="25.5">
      <c r="A39" s="13" t="s">
        <v>47</v>
      </c>
      <c r="B39" s="11"/>
      <c r="C39" s="11"/>
      <c r="D39" s="14"/>
    </row>
    <row r="40" spans="1:4" ht="12.75">
      <c r="A40" s="13" t="s">
        <v>48</v>
      </c>
      <c r="B40" s="11"/>
      <c r="C40" s="11"/>
      <c r="D40" s="14"/>
    </row>
    <row r="41" spans="1:4" ht="25.5">
      <c r="A41" s="13" t="s">
        <v>49</v>
      </c>
      <c r="B41" s="11"/>
      <c r="C41" s="11"/>
      <c r="D41" s="14"/>
    </row>
    <row r="42" spans="1:4" ht="29.25" customHeight="1">
      <c r="A42" s="10" t="s">
        <v>50</v>
      </c>
      <c r="B42" s="11"/>
      <c r="C42" s="11"/>
      <c r="D42" s="12">
        <v>17162550</v>
      </c>
    </row>
    <row r="43" spans="1:4" ht="12.75">
      <c r="A43" s="13" t="s">
        <v>51</v>
      </c>
      <c r="B43" s="11"/>
      <c r="C43" s="11"/>
      <c r="D43" s="14"/>
    </row>
    <row r="44" spans="1:4" ht="12.75">
      <c r="A44" s="13" t="s">
        <v>52</v>
      </c>
      <c r="B44" s="11"/>
      <c r="C44" s="11"/>
      <c r="D44" s="14">
        <v>17162550</v>
      </c>
    </row>
    <row r="45" spans="1:4" ht="12.75">
      <c r="A45" s="13" t="s">
        <v>53</v>
      </c>
      <c r="B45" s="11"/>
      <c r="C45" s="11"/>
      <c r="D45" s="14"/>
    </row>
    <row r="46" spans="1:4" ht="12.75">
      <c r="A46" s="10" t="s">
        <v>54</v>
      </c>
      <c r="B46" s="11"/>
      <c r="C46" s="11"/>
      <c r="D46" s="14"/>
    </row>
    <row r="47" spans="1:4" ht="12.75">
      <c r="A47" s="13" t="s">
        <v>55</v>
      </c>
      <c r="B47" s="11"/>
      <c r="C47" s="11"/>
      <c r="D47" s="14"/>
    </row>
    <row r="48" spans="1:4" ht="12.75">
      <c r="A48" s="13" t="s">
        <v>56</v>
      </c>
      <c r="B48" s="11"/>
      <c r="C48" s="11"/>
      <c r="D48" s="14"/>
    </row>
    <row r="49" spans="1:4" ht="12.75">
      <c r="A49" s="10" t="s">
        <v>57</v>
      </c>
      <c r="B49" s="11"/>
      <c r="C49" s="11"/>
      <c r="D49" s="14"/>
    </row>
    <row r="50" spans="1:4" ht="12.75">
      <c r="A50" s="13" t="s">
        <v>58</v>
      </c>
      <c r="B50" s="11"/>
      <c r="C50" s="11"/>
      <c r="D50" s="14"/>
    </row>
    <row r="51" spans="1:4" ht="12.75">
      <c r="A51" s="13" t="s">
        <v>59</v>
      </c>
      <c r="B51" s="11"/>
      <c r="C51" s="11"/>
      <c r="D51" s="14"/>
    </row>
    <row r="52" spans="1:4" ht="12.75">
      <c r="A52" s="13" t="s">
        <v>60</v>
      </c>
      <c r="B52" s="11"/>
      <c r="C52" s="11"/>
      <c r="D52" s="14"/>
    </row>
    <row r="53" spans="1:4" ht="54" customHeight="1">
      <c r="A53" s="10" t="s">
        <v>61</v>
      </c>
      <c r="B53" s="11"/>
      <c r="C53" s="11"/>
      <c r="D53" s="12">
        <v>230535001</v>
      </c>
    </row>
    <row r="54" spans="1:4" ht="12.75">
      <c r="A54" s="10" t="s">
        <v>62</v>
      </c>
      <c r="B54" s="11"/>
      <c r="C54" s="11"/>
      <c r="D54" s="14">
        <v>40902666</v>
      </c>
    </row>
    <row r="55" spans="1:4" ht="28.5" customHeight="1">
      <c r="A55" s="10" t="s">
        <v>63</v>
      </c>
      <c r="B55" s="11"/>
      <c r="C55" s="11"/>
      <c r="D55" s="14">
        <v>2208733</v>
      </c>
    </row>
    <row r="56" spans="1:4" ht="31.5" customHeight="1">
      <c r="A56" s="10" t="s">
        <v>64</v>
      </c>
      <c r="B56" s="11"/>
      <c r="C56" s="11"/>
      <c r="D56" s="14">
        <v>11727200</v>
      </c>
    </row>
    <row r="57" spans="1:4" ht="25.5">
      <c r="A57" s="10" t="s">
        <v>65</v>
      </c>
      <c r="B57" s="11"/>
      <c r="C57" s="11"/>
      <c r="D57" s="14">
        <v>1920000</v>
      </c>
    </row>
    <row r="58" spans="1:4" ht="25.5">
      <c r="A58" s="10" t="s">
        <v>66</v>
      </c>
      <c r="B58" s="11"/>
      <c r="C58" s="11"/>
      <c r="D58" s="14">
        <v>1557333</v>
      </c>
    </row>
    <row r="59" spans="1:4" ht="17.25" customHeight="1">
      <c r="A59" s="10" t="s">
        <v>67</v>
      </c>
      <c r="B59" s="11"/>
      <c r="C59" s="11"/>
      <c r="D59" s="14"/>
    </row>
    <row r="60" spans="1:4" ht="25.5">
      <c r="A60" s="10" t="s">
        <v>68</v>
      </c>
      <c r="B60" s="11"/>
      <c r="C60" s="11"/>
      <c r="D60" s="14">
        <v>23389400</v>
      </c>
    </row>
    <row r="61" spans="1:4" ht="12.75">
      <c r="A61" s="10" t="s">
        <v>69</v>
      </c>
      <c r="B61" s="11"/>
      <c r="C61" s="11"/>
      <c r="D61" s="14">
        <v>32445000</v>
      </c>
    </row>
    <row r="62" spans="1:4" ht="15" customHeight="1">
      <c r="A62" s="10" t="s">
        <v>70</v>
      </c>
      <c r="B62" s="11"/>
      <c r="C62" s="11"/>
      <c r="D62" s="14">
        <v>25655000</v>
      </c>
    </row>
    <row r="63" spans="1:4" ht="12.75">
      <c r="A63" s="10" t="s">
        <v>71</v>
      </c>
      <c r="B63" s="11"/>
      <c r="C63" s="11"/>
      <c r="D63" s="14">
        <v>6790000</v>
      </c>
    </row>
    <row r="64" spans="1:4" ht="16.5" customHeight="1">
      <c r="A64" s="10" t="s">
        <v>72</v>
      </c>
      <c r="B64" s="11"/>
      <c r="C64" s="11"/>
      <c r="D64" s="14"/>
    </row>
    <row r="65" spans="1:4" ht="21" customHeight="1">
      <c r="A65" s="15" t="s">
        <v>73</v>
      </c>
      <c r="B65" s="16"/>
      <c r="C65" s="16"/>
      <c r="D65" s="17">
        <v>401656462</v>
      </c>
    </row>
    <row r="66" spans="1:4" ht="12.75">
      <c r="A66" s="10"/>
      <c r="B66" s="11"/>
      <c r="C66" s="11"/>
      <c r="D66" s="18"/>
    </row>
    <row r="67" spans="1:4" ht="12.75">
      <c r="A67" s="753" t="s">
        <v>501</v>
      </c>
      <c r="B67" s="759"/>
      <c r="C67" s="759"/>
      <c r="D67" s="759"/>
    </row>
    <row r="68" spans="1:4" ht="12.75">
      <c r="A68" s="753" t="s">
        <v>74</v>
      </c>
      <c r="B68" s="759"/>
      <c r="C68" s="759"/>
      <c r="D68" s="759"/>
    </row>
    <row r="69" spans="1:4" ht="24">
      <c r="A69" s="19" t="s">
        <v>10</v>
      </c>
      <c r="B69" s="20" t="s">
        <v>11</v>
      </c>
      <c r="C69" s="20" t="s">
        <v>12</v>
      </c>
      <c r="D69" s="20" t="s">
        <v>13</v>
      </c>
    </row>
    <row r="70" spans="1:5" ht="25.5">
      <c r="A70" s="21" t="s">
        <v>75</v>
      </c>
      <c r="B70" s="11"/>
      <c r="C70" s="11"/>
      <c r="D70" s="14">
        <v>31426320</v>
      </c>
      <c r="E70" s="338"/>
    </row>
    <row r="71" spans="1:4" ht="25.5">
      <c r="A71" s="21" t="s">
        <v>76</v>
      </c>
      <c r="B71" s="11"/>
      <c r="C71" s="11"/>
      <c r="D71" s="14">
        <v>131223449</v>
      </c>
    </row>
    <row r="72" spans="1:4" ht="12.75">
      <c r="A72" s="15" t="s">
        <v>73</v>
      </c>
      <c r="B72" s="16"/>
      <c r="C72" s="16"/>
      <c r="D72" s="17">
        <v>162751542</v>
      </c>
    </row>
    <row r="73" spans="1:4" ht="12.75">
      <c r="A73" s="21"/>
      <c r="B73" s="11"/>
      <c r="C73" s="11"/>
      <c r="D73" s="11"/>
    </row>
    <row r="74" spans="1:4" ht="12.75">
      <c r="A74" s="753" t="s">
        <v>502</v>
      </c>
      <c r="B74" s="754"/>
      <c r="C74" s="754"/>
      <c r="D74" s="754"/>
    </row>
    <row r="75" spans="1:4" ht="12.75">
      <c r="A75" s="753" t="s">
        <v>77</v>
      </c>
      <c r="B75" s="755"/>
      <c r="C75" s="755"/>
      <c r="D75" s="755"/>
    </row>
    <row r="76" spans="1:4" ht="24">
      <c r="A76" s="19" t="s">
        <v>10</v>
      </c>
      <c r="B76" s="20" t="s">
        <v>11</v>
      </c>
      <c r="C76" s="20" t="s">
        <v>12</v>
      </c>
      <c r="D76" s="20" t="s">
        <v>13</v>
      </c>
    </row>
    <row r="77" spans="1:4" ht="12.75">
      <c r="A77" s="13" t="s">
        <v>78</v>
      </c>
      <c r="B77" s="11"/>
      <c r="C77" s="11"/>
      <c r="D77" s="11"/>
    </row>
    <row r="78" spans="1:4" ht="12.75">
      <c r="A78" s="13" t="s">
        <v>79</v>
      </c>
      <c r="B78" s="11"/>
      <c r="C78" s="11"/>
      <c r="D78" s="11"/>
    </row>
    <row r="79" spans="1:4" ht="12.75">
      <c r="A79" s="13" t="s">
        <v>80</v>
      </c>
      <c r="B79" s="11"/>
      <c r="C79" s="11"/>
      <c r="D79" s="11"/>
    </row>
    <row r="80" spans="1:4" ht="12.75">
      <c r="A80" s="13" t="s">
        <v>81</v>
      </c>
      <c r="B80" s="11"/>
      <c r="C80" s="11"/>
      <c r="D80" s="11"/>
    </row>
    <row r="81" spans="1:4" ht="25.5">
      <c r="A81" s="13" t="s">
        <v>82</v>
      </c>
      <c r="B81" s="11"/>
      <c r="C81" s="11"/>
      <c r="D81" s="11"/>
    </row>
    <row r="82" spans="1:4" ht="25.5">
      <c r="A82" s="13" t="s">
        <v>83</v>
      </c>
      <c r="B82" s="11"/>
      <c r="C82" s="11"/>
      <c r="D82" s="11"/>
    </row>
    <row r="83" spans="1:4" ht="25.5">
      <c r="A83" s="13" t="s">
        <v>84</v>
      </c>
      <c r="B83" s="11"/>
      <c r="C83" s="11"/>
      <c r="D83" s="11"/>
    </row>
    <row r="84" spans="1:4" ht="25.5">
      <c r="A84" s="13" t="s">
        <v>85</v>
      </c>
      <c r="B84" s="11"/>
      <c r="C84" s="11"/>
      <c r="D84" s="11"/>
    </row>
    <row r="85" spans="1:4" ht="25.5">
      <c r="A85" s="13" t="s">
        <v>86</v>
      </c>
      <c r="B85" s="11"/>
      <c r="C85" s="11"/>
      <c r="D85" s="11"/>
    </row>
    <row r="86" spans="1:4" ht="25.5">
      <c r="A86" s="13" t="s">
        <v>87</v>
      </c>
      <c r="B86" s="11"/>
      <c r="C86" s="11"/>
      <c r="D86" s="11"/>
    </row>
    <row r="87" spans="1:4" ht="25.5">
      <c r="A87" s="13" t="s">
        <v>88</v>
      </c>
      <c r="B87" s="11"/>
      <c r="C87" s="11"/>
      <c r="D87" s="11"/>
    </row>
    <row r="88" spans="1:4" ht="38.25">
      <c r="A88" s="13" t="s">
        <v>89</v>
      </c>
      <c r="B88" s="11"/>
      <c r="C88" s="11"/>
      <c r="D88" s="11"/>
    </row>
    <row r="89" spans="1:4" ht="12.75">
      <c r="A89" s="13" t="s">
        <v>90</v>
      </c>
      <c r="B89" s="11"/>
      <c r="C89" s="11"/>
      <c r="D89" s="11"/>
    </row>
    <row r="90" spans="1:4" ht="25.5">
      <c r="A90" s="13" t="s">
        <v>91</v>
      </c>
      <c r="B90" s="11"/>
      <c r="C90" s="11"/>
      <c r="D90" s="11"/>
    </row>
    <row r="91" spans="1:4" ht="12.75">
      <c r="A91" s="13" t="s">
        <v>92</v>
      </c>
      <c r="B91" s="11"/>
      <c r="C91" s="11"/>
      <c r="D91" s="11"/>
    </row>
    <row r="92" spans="1:4" ht="12.75">
      <c r="A92" s="13" t="s">
        <v>93</v>
      </c>
      <c r="B92" s="11"/>
      <c r="C92" s="11"/>
      <c r="D92" s="11"/>
    </row>
    <row r="93" spans="1:4" ht="25.5">
      <c r="A93" s="13" t="s">
        <v>94</v>
      </c>
      <c r="B93" s="11"/>
      <c r="C93" s="11"/>
      <c r="D93" s="11"/>
    </row>
    <row r="94" spans="1:4" ht="12.75">
      <c r="A94" s="13" t="s">
        <v>95</v>
      </c>
      <c r="B94" s="11"/>
      <c r="C94" s="11"/>
      <c r="D94" s="11"/>
    </row>
    <row r="95" spans="1:4" ht="25.5">
      <c r="A95" s="13" t="s">
        <v>96</v>
      </c>
      <c r="B95" s="11"/>
      <c r="C95" s="11"/>
      <c r="D95" s="11"/>
    </row>
    <row r="96" spans="1:4" ht="12.75">
      <c r="A96" s="13" t="s">
        <v>97</v>
      </c>
      <c r="B96" s="11"/>
      <c r="C96" s="11"/>
      <c r="D96" s="11"/>
    </row>
    <row r="97" spans="1:4" ht="12.75">
      <c r="A97" s="13" t="s">
        <v>98</v>
      </c>
      <c r="B97" s="11"/>
      <c r="C97" s="11"/>
      <c r="D97" s="11"/>
    </row>
    <row r="98" spans="1:4" ht="25.5">
      <c r="A98" s="13" t="s">
        <v>99</v>
      </c>
      <c r="B98" s="11"/>
      <c r="C98" s="11"/>
      <c r="D98" s="11"/>
    </row>
    <row r="99" spans="1:4" ht="25.5">
      <c r="A99" s="13" t="s">
        <v>100</v>
      </c>
      <c r="B99" s="11"/>
      <c r="C99" s="11"/>
      <c r="D99" s="11"/>
    </row>
    <row r="100" spans="1:4" ht="12.75">
      <c r="A100" s="13" t="s">
        <v>101</v>
      </c>
      <c r="B100" s="11"/>
      <c r="C100" s="11"/>
      <c r="D100" s="11"/>
    </row>
    <row r="101" spans="1:4" ht="12.75">
      <c r="A101" s="13" t="s">
        <v>102</v>
      </c>
      <c r="B101" s="11"/>
      <c r="C101" s="11"/>
      <c r="D101" s="11"/>
    </row>
    <row r="102" spans="1:4" ht="12.75">
      <c r="A102" s="13" t="s">
        <v>103</v>
      </c>
      <c r="B102" s="11"/>
      <c r="C102" s="11"/>
      <c r="D102" s="11"/>
    </row>
    <row r="103" spans="1:4" ht="12.75">
      <c r="A103" s="13" t="s">
        <v>104</v>
      </c>
      <c r="B103" s="11"/>
      <c r="C103" s="11"/>
      <c r="D103" s="11"/>
    </row>
    <row r="104" spans="1:4" ht="12.75">
      <c r="A104" s="15" t="s">
        <v>73</v>
      </c>
      <c r="B104" s="16"/>
      <c r="C104" s="16"/>
      <c r="D104" s="16"/>
    </row>
    <row r="105" spans="1:4" ht="12.75">
      <c r="A105" s="13"/>
      <c r="B105" s="11"/>
      <c r="C105" s="11"/>
      <c r="D105" s="11"/>
    </row>
    <row r="106" spans="1:4" ht="12.75">
      <c r="A106" s="753" t="s">
        <v>503</v>
      </c>
      <c r="B106" s="754"/>
      <c r="C106" s="754"/>
      <c r="D106" s="754"/>
    </row>
    <row r="107" spans="1:4" ht="12.75">
      <c r="A107" s="753" t="s">
        <v>105</v>
      </c>
      <c r="B107" s="755"/>
      <c r="C107" s="755"/>
      <c r="D107" s="755"/>
    </row>
    <row r="108" spans="1:4" ht="24">
      <c r="A108" s="19" t="s">
        <v>10</v>
      </c>
      <c r="B108" s="20" t="s">
        <v>11</v>
      </c>
      <c r="C108" s="20" t="s">
        <v>12</v>
      </c>
      <c r="D108" s="23" t="s">
        <v>13</v>
      </c>
    </row>
    <row r="109" spans="1:4" ht="25.5">
      <c r="A109" s="13" t="s">
        <v>106</v>
      </c>
      <c r="B109" s="11"/>
      <c r="C109" s="11"/>
      <c r="D109" s="12">
        <v>900000</v>
      </c>
    </row>
    <row r="110" spans="1:4" ht="25.5">
      <c r="A110" s="10" t="s">
        <v>107</v>
      </c>
      <c r="B110" s="11"/>
      <c r="C110" s="11"/>
      <c r="D110" s="14"/>
    </row>
    <row r="111" spans="1:4" ht="18" customHeight="1">
      <c r="A111" s="10" t="s">
        <v>108</v>
      </c>
      <c r="B111" s="11"/>
      <c r="C111" s="11"/>
      <c r="D111" s="14"/>
    </row>
    <row r="112" spans="1:4" ht="12.75">
      <c r="A112" s="10" t="s">
        <v>109</v>
      </c>
      <c r="B112" s="11"/>
      <c r="C112" s="11"/>
      <c r="D112" s="14">
        <v>900000</v>
      </c>
    </row>
    <row r="113" spans="1:4" ht="12.75">
      <c r="A113" s="10" t="s">
        <v>110</v>
      </c>
      <c r="B113" s="11"/>
      <c r="C113" s="11"/>
      <c r="D113" s="14"/>
    </row>
    <row r="114" spans="1:4" ht="25.5">
      <c r="A114" s="13" t="s">
        <v>111</v>
      </c>
      <c r="B114" s="11"/>
      <c r="C114" s="11"/>
      <c r="D114" s="12">
        <v>131600</v>
      </c>
    </row>
    <row r="115" spans="1:4" ht="12.75">
      <c r="A115" s="10" t="s">
        <v>112</v>
      </c>
      <c r="B115" s="11"/>
      <c r="C115" s="11"/>
      <c r="D115" s="14"/>
    </row>
    <row r="116" spans="1:4" ht="25.5">
      <c r="A116" s="10" t="s">
        <v>113</v>
      </c>
      <c r="B116" s="11"/>
      <c r="C116" s="11"/>
      <c r="D116" s="14"/>
    </row>
    <row r="117" spans="1:4" ht="12.75">
      <c r="A117" s="10" t="s">
        <v>114</v>
      </c>
      <c r="B117" s="11">
        <v>14</v>
      </c>
      <c r="C117" s="11"/>
      <c r="D117" s="14">
        <v>131600</v>
      </c>
    </row>
    <row r="118" spans="1:4" ht="25.5">
      <c r="A118" s="13" t="s">
        <v>115</v>
      </c>
      <c r="B118" s="11"/>
      <c r="C118" s="11"/>
      <c r="D118" s="14"/>
    </row>
    <row r="119" spans="1:4" ht="25.5">
      <c r="A119" s="10" t="s">
        <v>116</v>
      </c>
      <c r="B119" s="11"/>
      <c r="C119" s="11"/>
      <c r="D119" s="14"/>
    </row>
    <row r="120" spans="1:4" ht="18.75" customHeight="1">
      <c r="A120" s="10" t="s">
        <v>117</v>
      </c>
      <c r="B120" s="11"/>
      <c r="C120" s="11"/>
      <c r="D120" s="14"/>
    </row>
    <row r="121" spans="1:4" ht="12.75">
      <c r="A121" s="13" t="s">
        <v>118</v>
      </c>
      <c r="B121" s="11"/>
      <c r="C121" s="11"/>
      <c r="D121" s="14"/>
    </row>
    <row r="122" spans="1:4" ht="25.5">
      <c r="A122" s="10" t="s">
        <v>119</v>
      </c>
      <c r="B122" s="11"/>
      <c r="C122" s="11"/>
      <c r="D122" s="14"/>
    </row>
    <row r="123" spans="1:4" ht="25.5">
      <c r="A123" s="10" t="s">
        <v>120</v>
      </c>
      <c r="B123" s="11"/>
      <c r="C123" s="11"/>
      <c r="D123" s="14"/>
    </row>
    <row r="124" spans="1:4" ht="25.5">
      <c r="A124" s="10" t="s">
        <v>121</v>
      </c>
      <c r="B124" s="11"/>
      <c r="C124" s="11"/>
      <c r="D124" s="14"/>
    </row>
    <row r="125" spans="1:4" ht="25.5">
      <c r="A125" s="10" t="s">
        <v>122</v>
      </c>
      <c r="B125" s="11"/>
      <c r="C125" s="11"/>
      <c r="D125" s="14"/>
    </row>
    <row r="126" spans="1:4" ht="25.5">
      <c r="A126" s="10" t="s">
        <v>123</v>
      </c>
      <c r="B126" s="11"/>
      <c r="C126" s="11"/>
      <c r="D126" s="14"/>
    </row>
    <row r="127" spans="1:4" ht="25.5">
      <c r="A127" s="10" t="s">
        <v>124</v>
      </c>
      <c r="B127" s="11"/>
      <c r="C127" s="11"/>
      <c r="D127" s="14"/>
    </row>
    <row r="128" spans="1:4" ht="25.5">
      <c r="A128" s="10" t="s">
        <v>125</v>
      </c>
      <c r="B128" s="11"/>
      <c r="C128" s="11"/>
      <c r="D128" s="14"/>
    </row>
    <row r="129" spans="1:4" ht="25.5">
      <c r="A129" s="10" t="s">
        <v>126</v>
      </c>
      <c r="B129" s="11"/>
      <c r="C129" s="11"/>
      <c r="D129" s="14"/>
    </row>
    <row r="130" spans="1:4" ht="12.75">
      <c r="A130" s="15" t="s">
        <v>73</v>
      </c>
      <c r="B130" s="24"/>
      <c r="C130" s="16"/>
      <c r="D130" s="17">
        <v>1031660</v>
      </c>
    </row>
    <row r="131" spans="1:4" ht="12.75">
      <c r="A131" s="6"/>
      <c r="B131" s="5"/>
      <c r="C131" s="5"/>
      <c r="D131" s="5"/>
    </row>
    <row r="132" spans="1:4" ht="12.75">
      <c r="A132" s="6"/>
      <c r="B132" s="5"/>
      <c r="C132" s="5"/>
      <c r="D132" s="5"/>
    </row>
    <row r="133" spans="1:4" ht="12.75">
      <c r="A133" s="6"/>
      <c r="B133" s="5"/>
      <c r="C133" s="5"/>
      <c r="D133" s="5"/>
    </row>
    <row r="134" spans="1:4" ht="12.75">
      <c r="A134" s="6"/>
      <c r="B134" s="5"/>
      <c r="C134" s="5"/>
      <c r="D134" s="5"/>
    </row>
    <row r="135" spans="1:4" ht="12.75">
      <c r="A135" s="6"/>
      <c r="B135" s="5"/>
      <c r="C135" s="5"/>
      <c r="D135" s="5"/>
    </row>
    <row r="136" spans="1:4" ht="12.75">
      <c r="A136" s="6"/>
      <c r="B136" s="5"/>
      <c r="C136" s="5"/>
      <c r="D136" s="5"/>
    </row>
    <row r="137" spans="1:4" ht="12.75">
      <c r="A137" s="6"/>
      <c r="B137" s="5"/>
      <c r="C137" s="5"/>
      <c r="D137" s="5"/>
    </row>
    <row r="138" spans="1:4" ht="12.75">
      <c r="A138" s="6"/>
      <c r="B138" s="5"/>
      <c r="C138" s="5"/>
      <c r="D138" s="5"/>
    </row>
    <row r="139" spans="1:4" ht="12.75">
      <c r="A139" s="6"/>
      <c r="B139" s="5"/>
      <c r="C139" s="5"/>
      <c r="D139" s="5"/>
    </row>
    <row r="140" spans="1:4" ht="12.75">
      <c r="A140" s="6"/>
      <c r="B140" s="5"/>
      <c r="C140" s="5"/>
      <c r="D140" s="5"/>
    </row>
    <row r="141" spans="1:4" ht="12.75">
      <c r="A141" s="6"/>
      <c r="B141" s="5"/>
      <c r="C141" s="5"/>
      <c r="D141" s="5"/>
    </row>
    <row r="142" spans="1:4" ht="12.75">
      <c r="A142" s="6"/>
      <c r="B142" s="5"/>
      <c r="C142" s="5"/>
      <c r="D142" s="5"/>
    </row>
    <row r="143" spans="1:4" ht="12.75">
      <c r="A143" s="6"/>
      <c r="B143" s="5"/>
      <c r="C143" s="5"/>
      <c r="D143" s="5"/>
    </row>
    <row r="144" spans="1:4" ht="12.75">
      <c r="A144" s="6"/>
      <c r="B144" s="5"/>
      <c r="C144" s="5"/>
      <c r="D144" s="5"/>
    </row>
    <row r="145" spans="1:4" ht="12.75">
      <c r="A145" s="6"/>
      <c r="B145" s="5"/>
      <c r="C145" s="5"/>
      <c r="D145" s="5"/>
    </row>
    <row r="146" spans="1:4" ht="12.75">
      <c r="A146" s="6"/>
      <c r="B146" s="5"/>
      <c r="C146" s="5"/>
      <c r="D146" s="5"/>
    </row>
    <row r="147" spans="1:4" ht="12.75">
      <c r="A147" s="6"/>
      <c r="B147" s="5"/>
      <c r="C147" s="5"/>
      <c r="D147" s="5"/>
    </row>
    <row r="148" spans="1:4" ht="12.75">
      <c r="A148" s="6"/>
      <c r="B148" s="5"/>
      <c r="C148" s="5"/>
      <c r="D148" s="5"/>
    </row>
    <row r="149" spans="1:4" ht="12.75">
      <c r="A149" s="6"/>
      <c r="B149" s="5"/>
      <c r="C149" s="5"/>
      <c r="D149" s="5"/>
    </row>
    <row r="150" spans="1:4" ht="12.75">
      <c r="A150" s="6"/>
      <c r="B150" s="5"/>
      <c r="C150" s="5"/>
      <c r="D150" s="5"/>
    </row>
    <row r="151" spans="1:4" ht="12.75">
      <c r="A151" s="6"/>
      <c r="B151" s="5"/>
      <c r="C151" s="5"/>
      <c r="D151" s="5"/>
    </row>
    <row r="152" spans="1:4" ht="12.75">
      <c r="A152" s="6"/>
      <c r="B152" s="5"/>
      <c r="C152" s="5"/>
      <c r="D152" s="5"/>
    </row>
    <row r="153" spans="1:4" ht="12.75">
      <c r="A153" s="6"/>
      <c r="B153" s="5"/>
      <c r="C153" s="5"/>
      <c r="D153" s="5"/>
    </row>
    <row r="154" spans="1:4" ht="12.75">
      <c r="A154" s="6"/>
      <c r="B154" s="5"/>
      <c r="C154" s="5"/>
      <c r="D154" s="5"/>
    </row>
    <row r="155" spans="1:4" ht="12.75">
      <c r="A155" s="6"/>
      <c r="B155" s="5"/>
      <c r="C155" s="5"/>
      <c r="D155" s="5"/>
    </row>
    <row r="156" spans="1:4" ht="12.75">
      <c r="A156" s="6"/>
      <c r="B156" s="5"/>
      <c r="C156" s="5"/>
      <c r="D156" s="5"/>
    </row>
    <row r="157" spans="1:4" ht="12.75">
      <c r="A157" s="6"/>
      <c r="B157" s="5"/>
      <c r="C157" s="5"/>
      <c r="D157" s="5"/>
    </row>
    <row r="158" spans="1:4" ht="12.75">
      <c r="A158" s="6"/>
      <c r="B158" s="5"/>
      <c r="C158" s="5"/>
      <c r="D158" s="5"/>
    </row>
    <row r="159" spans="1:4" ht="12.75">
      <c r="A159" s="6"/>
      <c r="B159" s="5"/>
      <c r="C159" s="5"/>
      <c r="D159" s="5"/>
    </row>
    <row r="160" spans="1:4" ht="12.75">
      <c r="A160" s="6"/>
      <c r="B160" s="5"/>
      <c r="C160" s="5"/>
      <c r="D160" s="5"/>
    </row>
    <row r="161" spans="1:4" ht="12.75">
      <c r="A161" s="6"/>
      <c r="B161" s="5"/>
      <c r="C161" s="5"/>
      <c r="D161" s="5"/>
    </row>
    <row r="162" spans="1:4" ht="12.75">
      <c r="A162" s="6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  <row r="227" spans="1:4" ht="12.75">
      <c r="A227" s="5"/>
      <c r="B227" s="5"/>
      <c r="C227" s="5"/>
      <c r="D227" s="5"/>
    </row>
    <row r="228" spans="1:4" ht="12.75">
      <c r="A228" s="5"/>
      <c r="B228" s="5"/>
      <c r="C228" s="5"/>
      <c r="D228" s="5"/>
    </row>
    <row r="229" spans="1:4" ht="12.75">
      <c r="A229" s="5"/>
      <c r="B229" s="5"/>
      <c r="C229" s="5"/>
      <c r="D229" s="5"/>
    </row>
    <row r="230" spans="1:4" ht="12.75">
      <c r="A230" s="5"/>
      <c r="B230" s="5"/>
      <c r="C230" s="5"/>
      <c r="D230" s="5"/>
    </row>
    <row r="231" spans="1:4" ht="12.75">
      <c r="A231" s="5"/>
      <c r="B231" s="5"/>
      <c r="C231" s="5"/>
      <c r="D231" s="5"/>
    </row>
    <row r="232" spans="1:4" ht="12.75">
      <c r="A232" s="5"/>
      <c r="B232" s="5"/>
      <c r="C232" s="5"/>
      <c r="D232" s="5"/>
    </row>
    <row r="233" spans="1:4" ht="12.75">
      <c r="A233" s="5"/>
      <c r="B233" s="5"/>
      <c r="C233" s="5"/>
      <c r="D233" s="5"/>
    </row>
    <row r="234" spans="1:4" ht="12.75">
      <c r="A234" s="5"/>
      <c r="B234" s="5"/>
      <c r="C234" s="5"/>
      <c r="D234" s="5"/>
    </row>
    <row r="235" spans="1:4" ht="12.75">
      <c r="A235" s="5"/>
      <c r="B235" s="5"/>
      <c r="C235" s="5"/>
      <c r="D235" s="5"/>
    </row>
    <row r="236" spans="1:4" ht="12.75">
      <c r="A236" s="5"/>
      <c r="B236" s="5"/>
      <c r="C236" s="5"/>
      <c r="D236" s="5"/>
    </row>
    <row r="237" spans="1:4" ht="12.75">
      <c r="A237" s="5"/>
      <c r="B237" s="5"/>
      <c r="C237" s="5"/>
      <c r="D237" s="5"/>
    </row>
    <row r="238" spans="1:4" ht="12.75">
      <c r="A238" s="5"/>
      <c r="B238" s="5"/>
      <c r="C238" s="5"/>
      <c r="D238" s="5"/>
    </row>
    <row r="239" spans="1:4" ht="12.75">
      <c r="A239" s="5"/>
      <c r="B239" s="5"/>
      <c r="C239" s="5"/>
      <c r="D239" s="5"/>
    </row>
    <row r="240" spans="1:4" ht="12.75">
      <c r="A240" s="5"/>
      <c r="B240" s="5"/>
      <c r="C240" s="5"/>
      <c r="D240" s="5"/>
    </row>
    <row r="241" spans="1:4" ht="12.75">
      <c r="A241" s="5"/>
      <c r="B241" s="5"/>
      <c r="C241" s="5"/>
      <c r="D241" s="5"/>
    </row>
    <row r="242" spans="1:4" ht="12.75">
      <c r="A242" s="5"/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5"/>
      <c r="C244" s="5"/>
      <c r="D244" s="5"/>
    </row>
    <row r="245" spans="1:4" ht="12.75">
      <c r="A245" s="5"/>
      <c r="B245" s="5"/>
      <c r="C245" s="5"/>
      <c r="D245" s="5"/>
    </row>
    <row r="246" spans="1:4" ht="12.75">
      <c r="A246" s="5"/>
      <c r="B246" s="5"/>
      <c r="C246" s="5"/>
      <c r="D246" s="5"/>
    </row>
    <row r="247" spans="1:4" ht="12.75">
      <c r="A247" s="5"/>
      <c r="B247" s="5"/>
      <c r="C247" s="5"/>
      <c r="D247" s="5"/>
    </row>
    <row r="248" spans="1:4" ht="12.75">
      <c r="A248" s="5"/>
      <c r="B248" s="5"/>
      <c r="C248" s="5"/>
      <c r="D248" s="5"/>
    </row>
    <row r="249" spans="1:4" ht="12.75">
      <c r="A249" s="5"/>
      <c r="B249" s="5"/>
      <c r="C249" s="5"/>
      <c r="D249" s="5"/>
    </row>
    <row r="250" spans="1:4" ht="12.75">
      <c r="A250" s="5"/>
      <c r="B250" s="5"/>
      <c r="C250" s="5"/>
      <c r="D250" s="5"/>
    </row>
    <row r="251" spans="1:4" ht="12.75">
      <c r="A251" s="5"/>
      <c r="B251" s="5"/>
      <c r="C251" s="5"/>
      <c r="D251" s="5"/>
    </row>
    <row r="252" spans="1:4" ht="12.75">
      <c r="A252" s="5"/>
      <c r="B252" s="5"/>
      <c r="C252" s="5"/>
      <c r="D252" s="5"/>
    </row>
    <row r="253" spans="1:4" ht="12.75">
      <c r="A253" s="5"/>
      <c r="B253" s="5"/>
      <c r="C253" s="5"/>
      <c r="D253" s="5"/>
    </row>
    <row r="254" spans="1:4" ht="12.75">
      <c r="A254" s="5"/>
      <c r="B254" s="5"/>
      <c r="C254" s="5"/>
      <c r="D254" s="5"/>
    </row>
    <row r="255" spans="1:4" ht="12.75">
      <c r="A255" s="5"/>
      <c r="B255" s="5"/>
      <c r="C255" s="5"/>
      <c r="D255" s="5"/>
    </row>
    <row r="256" spans="1:4" ht="12.75">
      <c r="A256" s="5"/>
      <c r="B256" s="5"/>
      <c r="C256" s="5"/>
      <c r="D256" s="5"/>
    </row>
    <row r="257" spans="1:4" ht="12.75">
      <c r="A257" s="5"/>
      <c r="B257" s="5"/>
      <c r="C257" s="5"/>
      <c r="D257" s="5"/>
    </row>
    <row r="258" spans="1:4" ht="12.75">
      <c r="A258" s="5"/>
      <c r="B258" s="5"/>
      <c r="C258" s="5"/>
      <c r="D258" s="5"/>
    </row>
    <row r="259" spans="1:4" ht="12.75">
      <c r="A259" s="5"/>
      <c r="B259" s="5"/>
      <c r="C259" s="5"/>
      <c r="D259" s="5"/>
    </row>
    <row r="260" spans="1:4" ht="12.75">
      <c r="A260" s="5"/>
      <c r="B260" s="5"/>
      <c r="C260" s="5"/>
      <c r="D260" s="5"/>
    </row>
    <row r="261" spans="1:4" ht="12.75">
      <c r="A261" s="5"/>
      <c r="B261" s="5"/>
      <c r="C261" s="5"/>
      <c r="D261" s="5"/>
    </row>
    <row r="262" spans="1:4" ht="12.75">
      <c r="A262" s="5"/>
      <c r="B262" s="5"/>
      <c r="C262" s="5"/>
      <c r="D262" s="5"/>
    </row>
    <row r="263" spans="1:4" ht="12.75">
      <c r="A263" s="5"/>
      <c r="B263" s="5"/>
      <c r="C263" s="5"/>
      <c r="D263" s="5"/>
    </row>
    <row r="264" spans="1:4" ht="12.75">
      <c r="A264" s="5"/>
      <c r="B264" s="5"/>
      <c r="C264" s="5"/>
      <c r="D264" s="5"/>
    </row>
    <row r="265" spans="1:4" ht="12.75">
      <c r="A265" s="5"/>
      <c r="B265" s="5"/>
      <c r="C265" s="5"/>
      <c r="D265" s="5"/>
    </row>
    <row r="266" spans="1:4" ht="12.75">
      <c r="A266" s="5"/>
      <c r="B266" s="5"/>
      <c r="C266" s="5"/>
      <c r="D266" s="5"/>
    </row>
    <row r="267" spans="1:4" ht="12.75">
      <c r="A267" s="5"/>
      <c r="B267" s="5"/>
      <c r="C267" s="5"/>
      <c r="D267" s="5"/>
    </row>
    <row r="268" spans="1:4" ht="12.75">
      <c r="A268" s="5"/>
      <c r="B268" s="5"/>
      <c r="C268" s="5"/>
      <c r="D268" s="5"/>
    </row>
    <row r="269" spans="1:4" ht="12.75">
      <c r="A269" s="5"/>
      <c r="B269" s="5"/>
      <c r="C269" s="5"/>
      <c r="D269" s="5"/>
    </row>
    <row r="270" spans="1:4" ht="12.75">
      <c r="A270" s="5"/>
      <c r="B270" s="5"/>
      <c r="C270" s="5"/>
      <c r="D270" s="5"/>
    </row>
    <row r="271" spans="1:4" ht="12.75">
      <c r="A271" s="5"/>
      <c r="B271" s="5"/>
      <c r="C271" s="5"/>
      <c r="D271" s="5"/>
    </row>
    <row r="272" spans="1:4" ht="12.75">
      <c r="A272" s="5"/>
      <c r="B272" s="5"/>
      <c r="C272" s="5"/>
      <c r="D272" s="5"/>
    </row>
    <row r="273" spans="1:4" ht="12.75">
      <c r="A273" s="5"/>
      <c r="B273" s="5"/>
      <c r="C273" s="5"/>
      <c r="D273" s="5"/>
    </row>
    <row r="274" spans="1:4" ht="12.75">
      <c r="A274" s="5"/>
      <c r="B274" s="5"/>
      <c r="C274" s="5"/>
      <c r="D274" s="5"/>
    </row>
    <row r="275" spans="1:4" ht="12.75">
      <c r="A275" s="5"/>
      <c r="B275" s="5"/>
      <c r="C275" s="5"/>
      <c r="D275" s="5"/>
    </row>
    <row r="276" spans="1:4" ht="12.75">
      <c r="A276" s="5"/>
      <c r="B276" s="5"/>
      <c r="C276" s="5"/>
      <c r="D276" s="5"/>
    </row>
    <row r="277" spans="1:4" ht="12.75">
      <c r="A277" s="5"/>
      <c r="B277" s="5"/>
      <c r="C277" s="5"/>
      <c r="D277" s="5"/>
    </row>
    <row r="278" spans="1:4" ht="12.75">
      <c r="A278" s="5"/>
      <c r="B278" s="5"/>
      <c r="C278" s="5"/>
      <c r="D278" s="5"/>
    </row>
    <row r="279" spans="1:4" ht="12.75">
      <c r="A279" s="5"/>
      <c r="B279" s="5"/>
      <c r="C279" s="5"/>
      <c r="D279" s="5"/>
    </row>
    <row r="280" spans="1:4" ht="12.75">
      <c r="A280" s="5"/>
      <c r="B280" s="5"/>
      <c r="C280" s="5"/>
      <c r="D280" s="5"/>
    </row>
    <row r="281" spans="1:4" ht="12.75">
      <c r="A281" s="5"/>
      <c r="B281" s="5"/>
      <c r="C281" s="5"/>
      <c r="D281" s="5"/>
    </row>
    <row r="282" spans="1:4" ht="12.75">
      <c r="A282" s="5"/>
      <c r="B282" s="5"/>
      <c r="C282" s="5"/>
      <c r="D282" s="5"/>
    </row>
    <row r="283" spans="1:4" ht="12.75">
      <c r="A283" s="5"/>
      <c r="B283" s="5"/>
      <c r="C283" s="5"/>
      <c r="D283" s="5"/>
    </row>
    <row r="284" spans="1:4" ht="12.75">
      <c r="A284" s="5"/>
      <c r="B284" s="5"/>
      <c r="C284" s="5"/>
      <c r="D284" s="5"/>
    </row>
    <row r="285" spans="1:4" ht="12.75">
      <c r="A285" s="5"/>
      <c r="B285" s="5"/>
      <c r="C285" s="5"/>
      <c r="D285" s="5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1:4" ht="12.75">
      <c r="A295" s="5"/>
      <c r="B295" s="5"/>
      <c r="C295" s="5"/>
      <c r="D295" s="5"/>
    </row>
    <row r="296" spans="1:4" ht="12.75">
      <c r="A296" s="5"/>
      <c r="B296" s="5"/>
      <c r="C296" s="5"/>
      <c r="D296" s="5"/>
    </row>
    <row r="297" spans="1:4" ht="12.75">
      <c r="A297" s="5"/>
      <c r="B297" s="5"/>
      <c r="C297" s="5"/>
      <c r="D297" s="5"/>
    </row>
    <row r="298" spans="1:4" ht="12.75">
      <c r="A298" s="5"/>
      <c r="B298" s="5"/>
      <c r="C298" s="5"/>
      <c r="D298" s="5"/>
    </row>
    <row r="299" spans="1:4" ht="12.75">
      <c r="A299" s="5"/>
      <c r="B299" s="5"/>
      <c r="C299" s="5"/>
      <c r="D299" s="5"/>
    </row>
    <row r="300" spans="1:4" ht="12.75">
      <c r="A300" s="5"/>
      <c r="B300" s="5"/>
      <c r="C300" s="5"/>
      <c r="D300" s="5"/>
    </row>
    <row r="301" spans="1:4" ht="12.75">
      <c r="A301" s="5"/>
      <c r="B301" s="5"/>
      <c r="C301" s="5"/>
      <c r="D301" s="5"/>
    </row>
    <row r="302" spans="1:4" ht="12.75">
      <c r="A302" s="5"/>
      <c r="B302" s="5"/>
      <c r="C302" s="5"/>
      <c r="D302" s="5"/>
    </row>
    <row r="303" spans="1:4" ht="12.75">
      <c r="A303" s="5"/>
      <c r="B303" s="5"/>
      <c r="C303" s="5"/>
      <c r="D303" s="5"/>
    </row>
    <row r="304" spans="1:4" ht="12.75">
      <c r="A304" s="5"/>
      <c r="B304" s="5"/>
      <c r="C304" s="5"/>
      <c r="D304" s="5"/>
    </row>
    <row r="305" spans="1:4" ht="12.75">
      <c r="A305" s="5"/>
      <c r="B305" s="5"/>
      <c r="C305" s="5"/>
      <c r="D305" s="5"/>
    </row>
    <row r="306" spans="1:4" ht="12.75">
      <c r="A306" s="5"/>
      <c r="B306" s="5"/>
      <c r="C306" s="5"/>
      <c r="D306" s="5"/>
    </row>
    <row r="307" spans="1:4" ht="12.75">
      <c r="A307" s="5"/>
      <c r="B307" s="5"/>
      <c r="C307" s="5"/>
      <c r="D307" s="5"/>
    </row>
    <row r="308" spans="1:4" ht="12.75">
      <c r="A308" s="5"/>
      <c r="B308" s="5"/>
      <c r="C308" s="5"/>
      <c r="D308" s="5"/>
    </row>
    <row r="309" spans="1:4" ht="12.75">
      <c r="A309" s="5"/>
      <c r="B309" s="5"/>
      <c r="C309" s="5"/>
      <c r="D309" s="5"/>
    </row>
    <row r="310" spans="1:4" ht="12.75">
      <c r="A310" s="5"/>
      <c r="B310" s="5"/>
      <c r="C310" s="5"/>
      <c r="D310" s="5"/>
    </row>
    <row r="311" spans="1:4" ht="12.75">
      <c r="A311" s="5"/>
      <c r="B311" s="5"/>
      <c r="C311" s="5"/>
      <c r="D311" s="5"/>
    </row>
    <row r="312" spans="1:4" ht="12.75">
      <c r="A312" s="5"/>
      <c r="B312" s="5"/>
      <c r="C312" s="5"/>
      <c r="D312" s="5"/>
    </row>
    <row r="313" spans="1:4" ht="12.75">
      <c r="A313" s="5"/>
      <c r="B313" s="5"/>
      <c r="C313" s="5"/>
      <c r="D313" s="5"/>
    </row>
    <row r="314" spans="1:4" ht="12.75">
      <c r="A314" s="5"/>
      <c r="B314" s="5"/>
      <c r="C314" s="5"/>
      <c r="D314" s="5"/>
    </row>
    <row r="315" spans="1:4" ht="12.75">
      <c r="A315" s="5"/>
      <c r="B315" s="5"/>
      <c r="C315" s="5"/>
      <c r="D315" s="5"/>
    </row>
    <row r="316" spans="1:4" ht="12.75">
      <c r="A316" s="5"/>
      <c r="B316" s="5"/>
      <c r="C316" s="5"/>
      <c r="D316" s="5"/>
    </row>
    <row r="317" spans="1:4" ht="12.75">
      <c r="A317" s="5"/>
      <c r="B317" s="5"/>
      <c r="C317" s="5"/>
      <c r="D317" s="5"/>
    </row>
    <row r="318" spans="1:4" ht="12.75">
      <c r="A318" s="5"/>
      <c r="B318" s="5"/>
      <c r="C318" s="5"/>
      <c r="D318" s="5"/>
    </row>
    <row r="319" spans="1:4" ht="12.75">
      <c r="A319" s="5"/>
      <c r="B319" s="5"/>
      <c r="C319" s="5"/>
      <c r="D319" s="5"/>
    </row>
    <row r="320" spans="1:4" ht="12.75">
      <c r="A320" s="5"/>
      <c r="B320" s="5"/>
      <c r="C320" s="5"/>
      <c r="D320" s="5"/>
    </row>
    <row r="321" spans="1:4" ht="12.75">
      <c r="A321" s="5"/>
      <c r="B321" s="5"/>
      <c r="C321" s="5"/>
      <c r="D321" s="5"/>
    </row>
    <row r="322" spans="1:4" ht="12.75">
      <c r="A322" s="5"/>
      <c r="B322" s="5"/>
      <c r="C322" s="5"/>
      <c r="D322" s="5"/>
    </row>
    <row r="323" spans="1:4" ht="12.75">
      <c r="A323" s="5"/>
      <c r="B323" s="5"/>
      <c r="C323" s="5"/>
      <c r="D323" s="5"/>
    </row>
    <row r="324" spans="1:4" ht="12.75">
      <c r="A324" s="5"/>
      <c r="B324" s="5"/>
      <c r="C324" s="5"/>
      <c r="D324" s="5"/>
    </row>
    <row r="325" spans="1:4" ht="12.75">
      <c r="A325" s="5"/>
      <c r="B325" s="5"/>
      <c r="C325" s="5"/>
      <c r="D325" s="5"/>
    </row>
    <row r="326" spans="1:4" ht="12.75">
      <c r="A326" s="5"/>
      <c r="B326" s="5"/>
      <c r="C326" s="5"/>
      <c r="D326" s="5"/>
    </row>
    <row r="327" spans="1:4" ht="12.75">
      <c r="A327" s="5"/>
      <c r="B327" s="5"/>
      <c r="C327" s="5"/>
      <c r="D327" s="5"/>
    </row>
    <row r="328" spans="1:4" ht="12.75">
      <c r="A328" s="5"/>
      <c r="B328" s="5"/>
      <c r="C328" s="5"/>
      <c r="D328" s="5"/>
    </row>
    <row r="329" spans="1:4" ht="12.75">
      <c r="A329" s="5"/>
      <c r="B329" s="5"/>
      <c r="C329" s="5"/>
      <c r="D329" s="5"/>
    </row>
    <row r="330" spans="1:4" ht="12.75">
      <c r="A330" s="5"/>
      <c r="B330" s="5"/>
      <c r="C330" s="5"/>
      <c r="D330" s="5"/>
    </row>
    <row r="331" spans="1:4" ht="12.75">
      <c r="A331" s="5"/>
      <c r="B331" s="5"/>
      <c r="C331" s="5"/>
      <c r="D331" s="5"/>
    </row>
    <row r="332" spans="1:4" ht="12.75">
      <c r="A332" s="5"/>
      <c r="B332" s="5"/>
      <c r="C332" s="5"/>
      <c r="D332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</sheetData>
  <sheetProtection/>
  <mergeCells count="9">
    <mergeCell ref="A1:D1"/>
    <mergeCell ref="A74:D74"/>
    <mergeCell ref="A75:D75"/>
    <mergeCell ref="A106:D106"/>
    <mergeCell ref="A107:D107"/>
    <mergeCell ref="A3:D3"/>
    <mergeCell ref="A4:D4"/>
    <mergeCell ref="A67:D67"/>
    <mergeCell ref="A68:D68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70" r:id="rId1"/>
  <rowBreaks count="2" manualBreakCount="2">
    <brk id="66" max="255" man="1"/>
    <brk id="10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C4">
      <selection activeCell="B21" sqref="B21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3" width="18.00390625" style="0" customWidth="1"/>
    <col min="4" max="4" width="17.8515625" style="0" customWidth="1"/>
    <col min="5" max="6" width="15.421875" style="0" customWidth="1"/>
    <col min="7" max="7" width="16.7109375" style="0" customWidth="1"/>
  </cols>
  <sheetData>
    <row r="1" spans="1:7" ht="75" customHeight="1">
      <c r="A1" s="183" t="s">
        <v>128</v>
      </c>
      <c r="B1" s="183">
        <v>2009</v>
      </c>
      <c r="C1" s="184" t="s">
        <v>484</v>
      </c>
      <c r="D1" s="184" t="s">
        <v>485</v>
      </c>
      <c r="E1" s="184" t="s">
        <v>486</v>
      </c>
      <c r="F1" s="184" t="s">
        <v>818</v>
      </c>
      <c r="G1" s="185" t="s">
        <v>695</v>
      </c>
    </row>
    <row r="2" spans="1:7" ht="15">
      <c r="A2" s="51" t="s">
        <v>346</v>
      </c>
      <c r="B2" s="51">
        <v>25.5</v>
      </c>
      <c r="C2" s="186">
        <v>26</v>
      </c>
      <c r="D2" s="186">
        <v>0</v>
      </c>
      <c r="E2" s="186">
        <v>0</v>
      </c>
      <c r="F2" s="186"/>
      <c r="G2" s="187">
        <v>26</v>
      </c>
    </row>
    <row r="3" spans="1:7" ht="15">
      <c r="A3" s="51" t="s">
        <v>4</v>
      </c>
      <c r="B3" s="51">
        <v>193</v>
      </c>
      <c r="C3" s="186">
        <v>186</v>
      </c>
      <c r="D3" s="186">
        <v>7</v>
      </c>
      <c r="E3" s="186">
        <v>0</v>
      </c>
      <c r="F3" s="186"/>
      <c r="G3" s="187">
        <v>193</v>
      </c>
    </row>
    <row r="4" spans="1:7" ht="15">
      <c r="A4" s="51" t="s">
        <v>181</v>
      </c>
      <c r="B4" s="51">
        <v>27</v>
      </c>
      <c r="C4" s="187">
        <v>27</v>
      </c>
      <c r="D4" s="187">
        <v>0</v>
      </c>
      <c r="E4" s="187">
        <v>0</v>
      </c>
      <c r="F4" s="187">
        <v>-1</v>
      </c>
      <c r="G4" s="187">
        <v>26</v>
      </c>
    </row>
    <row r="5" spans="1:7" ht="15">
      <c r="A5" s="51" t="s">
        <v>8</v>
      </c>
      <c r="B5" s="51">
        <v>4</v>
      </c>
      <c r="C5" s="187">
        <v>4</v>
      </c>
      <c r="D5" s="187">
        <v>0</v>
      </c>
      <c r="E5" s="187">
        <v>0</v>
      </c>
      <c r="F5" s="187">
        <v>-2</v>
      </c>
      <c r="G5" s="187">
        <v>2</v>
      </c>
    </row>
    <row r="6" spans="1:7" ht="15">
      <c r="A6" s="51" t="s">
        <v>145</v>
      </c>
      <c r="B6" s="51">
        <v>5</v>
      </c>
      <c r="C6" s="187">
        <v>5</v>
      </c>
      <c r="D6" s="187">
        <v>0</v>
      </c>
      <c r="E6" s="187">
        <v>0</v>
      </c>
      <c r="F6" s="187"/>
      <c r="G6" s="187">
        <v>5</v>
      </c>
    </row>
    <row r="7" spans="1:7" ht="15">
      <c r="A7" s="51" t="s">
        <v>696</v>
      </c>
      <c r="B7" s="51">
        <v>27</v>
      </c>
      <c r="C7" s="187">
        <v>35</v>
      </c>
      <c r="D7" s="187">
        <v>0</v>
      </c>
      <c r="E7" s="187">
        <v>0</v>
      </c>
      <c r="F7" s="187"/>
      <c r="G7" s="187">
        <v>35</v>
      </c>
    </row>
    <row r="8" spans="1:7" ht="15">
      <c r="A8" s="51" t="s">
        <v>768</v>
      </c>
      <c r="B8" s="51">
        <v>3</v>
      </c>
      <c r="C8" s="187">
        <v>5</v>
      </c>
      <c r="D8" s="187">
        <v>0</v>
      </c>
      <c r="E8" s="187">
        <v>0</v>
      </c>
      <c r="F8" s="187"/>
      <c r="G8" s="187">
        <v>5</v>
      </c>
    </row>
    <row r="9" spans="1:7" ht="15">
      <c r="A9" s="51"/>
      <c r="B9" s="51"/>
      <c r="C9" s="187"/>
      <c r="D9" s="187"/>
      <c r="E9" s="187"/>
      <c r="F9" s="187"/>
      <c r="G9" s="187"/>
    </row>
    <row r="10" spans="1:7" ht="15">
      <c r="A10" s="51"/>
      <c r="B10" s="51"/>
      <c r="C10" s="187"/>
      <c r="D10" s="187"/>
      <c r="E10" s="187"/>
      <c r="F10" s="187"/>
      <c r="G10" s="187"/>
    </row>
    <row r="11" spans="1:7" ht="18">
      <c r="A11" s="188" t="s">
        <v>254</v>
      </c>
      <c r="B11" s="188">
        <v>284.5</v>
      </c>
      <c r="C11" s="189">
        <f>SUM(C2:C10)</f>
        <v>288</v>
      </c>
      <c r="D11" s="189">
        <f>SUM(D2:D10)</f>
        <v>7</v>
      </c>
      <c r="E11" s="189">
        <f>SUM(E2:E10)</f>
        <v>0</v>
      </c>
      <c r="F11" s="189">
        <f>SUM(F2:F10)</f>
        <v>-3</v>
      </c>
      <c r="G11" s="189">
        <f>SUM(G2:G10)</f>
        <v>292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3.421875" style="0" customWidth="1"/>
    <col min="2" max="2" width="17.8515625" style="0" customWidth="1"/>
    <col min="3" max="3" width="9.140625" style="0" hidden="1" customWidth="1"/>
    <col min="4" max="4" width="15.28125" style="0" customWidth="1"/>
    <col min="5" max="5" width="10.421875" style="0" hidden="1" customWidth="1"/>
    <col min="6" max="6" width="13.140625" style="0" customWidth="1"/>
    <col min="7" max="7" width="11.140625" style="0" customWidth="1"/>
  </cols>
  <sheetData>
    <row r="1" spans="1:6" ht="18">
      <c r="A1" s="760" t="s">
        <v>487</v>
      </c>
      <c r="B1" s="799"/>
      <c r="C1" s="799"/>
      <c r="D1" s="799"/>
      <c r="E1" s="799"/>
      <c r="F1" s="799"/>
    </row>
    <row r="2" spans="1:6" ht="12.75">
      <c r="A2" s="54"/>
      <c r="F2" t="s">
        <v>651</v>
      </c>
    </row>
    <row r="3" spans="1:6" ht="24">
      <c r="A3" s="55" t="s">
        <v>128</v>
      </c>
      <c r="B3" s="26" t="s">
        <v>302</v>
      </c>
      <c r="C3" s="26"/>
      <c r="D3" s="26" t="s">
        <v>815</v>
      </c>
      <c r="E3" s="26"/>
      <c r="F3" s="26" t="s">
        <v>779</v>
      </c>
    </row>
    <row r="4" spans="1:6" ht="12.75">
      <c r="A4" s="190" t="s">
        <v>348</v>
      </c>
      <c r="B4" s="191"/>
      <c r="C4" s="191"/>
      <c r="D4" s="191"/>
      <c r="E4" s="191"/>
      <c r="F4" s="191"/>
    </row>
    <row r="5" spans="1:6" ht="12.75">
      <c r="A5" s="190" t="s">
        <v>348</v>
      </c>
      <c r="B5" s="191"/>
      <c r="C5" s="191"/>
      <c r="D5" s="191"/>
      <c r="E5" s="191"/>
      <c r="F5" s="191"/>
    </row>
    <row r="6" spans="1:6" ht="40.5" customHeight="1">
      <c r="A6" s="22" t="s">
        <v>349</v>
      </c>
      <c r="B6" s="14">
        <v>33077</v>
      </c>
      <c r="C6" s="14"/>
      <c r="D6" s="14"/>
      <c r="E6" s="14"/>
      <c r="F6" s="14">
        <v>33653</v>
      </c>
    </row>
    <row r="7" spans="1:6" ht="50.25" customHeight="1">
      <c r="A7" s="22" t="s">
        <v>350</v>
      </c>
      <c r="B7" s="14"/>
      <c r="C7" s="14"/>
      <c r="D7" s="14"/>
      <c r="E7" s="14"/>
      <c r="F7" s="14"/>
    </row>
    <row r="8" spans="1:6" ht="0.75" customHeight="1">
      <c r="A8" s="190" t="s">
        <v>348</v>
      </c>
      <c r="B8" s="14"/>
      <c r="C8" s="14"/>
      <c r="D8" s="14"/>
      <c r="E8" s="14"/>
      <c r="F8" s="14"/>
    </row>
    <row r="9" spans="1:6" ht="12.75" hidden="1">
      <c r="A9" s="190" t="s">
        <v>348</v>
      </c>
      <c r="B9" s="14"/>
      <c r="C9" s="14"/>
      <c r="D9" s="14"/>
      <c r="E9" s="14"/>
      <c r="F9" s="14"/>
    </row>
    <row r="10" spans="1:6" ht="44.25" customHeight="1">
      <c r="A10" s="22" t="s">
        <v>351</v>
      </c>
      <c r="B10" s="14"/>
      <c r="C10" s="14"/>
      <c r="D10" s="14"/>
      <c r="E10" s="14"/>
      <c r="F10" s="14"/>
    </row>
    <row r="11" spans="1:6" ht="35.25" customHeight="1">
      <c r="A11" s="27" t="s">
        <v>352</v>
      </c>
      <c r="B11" s="14">
        <f>SUM(B4:B10)</f>
        <v>33077</v>
      </c>
      <c r="C11" s="14"/>
      <c r="D11" s="14"/>
      <c r="E11" s="14"/>
      <c r="F11" s="14">
        <f>SUM(F4:F10)</f>
        <v>33653</v>
      </c>
    </row>
    <row r="12" spans="1:6" ht="42" customHeight="1">
      <c r="A12" s="22" t="s">
        <v>353</v>
      </c>
      <c r="B12" s="11"/>
      <c r="C12" s="11"/>
      <c r="D12" s="11"/>
      <c r="E12" s="11"/>
      <c r="F12" s="11"/>
    </row>
    <row r="13" spans="1:6" ht="42.75" customHeight="1">
      <c r="A13" s="22" t="s">
        <v>354</v>
      </c>
      <c r="B13" s="11"/>
      <c r="C13" s="11"/>
      <c r="D13" s="11"/>
      <c r="E13" s="11"/>
      <c r="F13" s="11"/>
    </row>
    <row r="14" spans="1:6" ht="56.25" customHeight="1">
      <c r="A14" s="27" t="s">
        <v>355</v>
      </c>
      <c r="B14" s="11">
        <f>SUM(B12:B13)</f>
        <v>0</v>
      </c>
      <c r="C14" s="11"/>
      <c r="D14" s="11"/>
      <c r="E14" s="11"/>
      <c r="F14" s="11">
        <f>SUM(F12:F13)</f>
        <v>0</v>
      </c>
    </row>
    <row r="15" spans="1:6" ht="28.5" customHeight="1">
      <c r="A15" s="22" t="s">
        <v>356</v>
      </c>
      <c r="B15" s="11"/>
      <c r="C15" s="11"/>
      <c r="D15" s="11"/>
      <c r="E15" s="11"/>
      <c r="F15" s="11"/>
    </row>
    <row r="16" spans="1:6" ht="28.5" customHeight="1">
      <c r="A16" s="22" t="s">
        <v>357</v>
      </c>
      <c r="B16" s="11"/>
      <c r="C16" s="11"/>
      <c r="D16" s="11"/>
      <c r="E16" s="11"/>
      <c r="F16" s="11"/>
    </row>
    <row r="17" spans="1:6" ht="27.75" customHeight="1">
      <c r="A17" s="22" t="s">
        <v>358</v>
      </c>
      <c r="B17" s="11"/>
      <c r="C17" s="11"/>
      <c r="D17" s="11"/>
      <c r="E17" s="11"/>
      <c r="F17" s="11"/>
    </row>
    <row r="18" spans="1:6" ht="35.25" customHeight="1">
      <c r="A18" s="22" t="s">
        <v>359</v>
      </c>
      <c r="B18" s="11"/>
      <c r="C18" s="11"/>
      <c r="D18" s="11"/>
      <c r="E18" s="11"/>
      <c r="F18" s="11"/>
    </row>
    <row r="19" spans="1:6" ht="38.25" customHeight="1">
      <c r="A19" s="22" t="s">
        <v>360</v>
      </c>
      <c r="B19" s="11"/>
      <c r="C19" s="11"/>
      <c r="D19" s="11"/>
      <c r="E19" s="11"/>
      <c r="F19" s="11"/>
    </row>
    <row r="20" spans="1:6" ht="34.5" customHeight="1">
      <c r="A20" s="22" t="s">
        <v>361</v>
      </c>
      <c r="B20" s="11"/>
      <c r="C20" s="11"/>
      <c r="D20" s="11"/>
      <c r="E20" s="11"/>
      <c r="F20" s="11"/>
    </row>
    <row r="21" spans="1:6" ht="35.25" customHeight="1">
      <c r="A21" s="22" t="s">
        <v>362</v>
      </c>
      <c r="B21" s="11"/>
      <c r="C21" s="11"/>
      <c r="D21" s="11"/>
      <c r="E21" s="11"/>
      <c r="F21" s="11"/>
    </row>
    <row r="22" spans="1:6" ht="37.5" customHeight="1">
      <c r="A22" s="22" t="s">
        <v>363</v>
      </c>
      <c r="B22" s="11"/>
      <c r="C22" s="11"/>
      <c r="D22" s="11"/>
      <c r="E22" s="11"/>
      <c r="F22" s="11"/>
    </row>
    <row r="23" spans="1:6" ht="38.25" customHeight="1">
      <c r="A23" s="192" t="s">
        <v>364</v>
      </c>
      <c r="B23" s="11">
        <f>SUM(B15:B22)</f>
        <v>0</v>
      </c>
      <c r="C23" s="11"/>
      <c r="D23" s="11"/>
      <c r="E23" s="11"/>
      <c r="F23" s="11">
        <f>SUM(F15:F22)</f>
        <v>0</v>
      </c>
    </row>
    <row r="24" spans="1:6" ht="38.25" customHeight="1">
      <c r="A24" s="22" t="s">
        <v>356</v>
      </c>
      <c r="B24" s="11"/>
      <c r="C24" s="11"/>
      <c r="D24" s="11"/>
      <c r="E24" s="11"/>
      <c r="F24" s="11"/>
    </row>
    <row r="25" spans="1:6" ht="27.75" customHeight="1">
      <c r="A25" s="22" t="s">
        <v>357</v>
      </c>
      <c r="B25" s="11"/>
      <c r="C25" s="11"/>
      <c r="D25" s="11"/>
      <c r="E25" s="11"/>
      <c r="F25" s="11"/>
    </row>
    <row r="26" spans="1:6" ht="40.5" customHeight="1">
      <c r="A26" s="22" t="s">
        <v>358</v>
      </c>
      <c r="B26" s="11"/>
      <c r="C26" s="11"/>
      <c r="D26" s="11"/>
      <c r="E26" s="11"/>
      <c r="F26" s="11"/>
    </row>
    <row r="27" spans="1:6" ht="34.5" customHeight="1">
      <c r="A27" s="22" t="s">
        <v>359</v>
      </c>
      <c r="B27" s="11"/>
      <c r="C27" s="11"/>
      <c r="D27" s="11"/>
      <c r="E27" s="11"/>
      <c r="F27" s="11"/>
    </row>
    <row r="28" spans="1:6" ht="44.25" customHeight="1">
      <c r="A28" s="22" t="s">
        <v>360</v>
      </c>
      <c r="B28" s="11"/>
      <c r="C28" s="11"/>
      <c r="D28" s="11"/>
      <c r="E28" s="11"/>
      <c r="F28" s="11"/>
    </row>
    <row r="29" spans="1:6" ht="34.5" customHeight="1">
      <c r="A29" s="22" t="s">
        <v>365</v>
      </c>
      <c r="B29" s="11"/>
      <c r="C29" s="11"/>
      <c r="D29" s="11"/>
      <c r="E29" s="11"/>
      <c r="F29" s="11"/>
    </row>
    <row r="30" spans="1:6" ht="33.75" customHeight="1">
      <c r="A30" s="22" t="s">
        <v>362</v>
      </c>
      <c r="B30" s="11"/>
      <c r="C30" s="11"/>
      <c r="D30" s="11"/>
      <c r="E30" s="11"/>
      <c r="F30" s="11"/>
    </row>
    <row r="31" spans="1:6" ht="47.25" customHeight="1">
      <c r="A31" s="192" t="s">
        <v>366</v>
      </c>
      <c r="B31" s="11">
        <f>SUM(B24:B30)</f>
        <v>0</v>
      </c>
      <c r="C31" s="11"/>
      <c r="D31" s="11"/>
      <c r="E31" s="11"/>
      <c r="F31" s="11">
        <f>SUM(F24:F30)</f>
        <v>0</v>
      </c>
    </row>
    <row r="32" spans="1:6" ht="42.75" customHeight="1">
      <c r="A32" s="27" t="s">
        <v>367</v>
      </c>
      <c r="B32" s="11">
        <f>SUM(B31,B23)</f>
        <v>0</v>
      </c>
      <c r="C32" s="11"/>
      <c r="D32" s="11"/>
      <c r="E32" s="11"/>
      <c r="F32" s="11">
        <f>SUM(F31,F23)</f>
        <v>0</v>
      </c>
    </row>
    <row r="33" spans="1:6" ht="12.75">
      <c r="A33" s="6"/>
      <c r="B33" s="5"/>
      <c r="C33" s="5"/>
      <c r="D33" s="5"/>
      <c r="E33" s="5"/>
      <c r="F33" s="5"/>
    </row>
    <row r="34" spans="1:6" ht="12.75">
      <c r="A34" s="6"/>
      <c r="B34" s="5"/>
      <c r="C34" s="5"/>
      <c r="D34" s="5"/>
      <c r="E34" s="5"/>
      <c r="F34" s="5"/>
    </row>
    <row r="35" spans="1:6" ht="18">
      <c r="A35" s="959" t="s">
        <v>488</v>
      </c>
      <c r="B35" s="959"/>
      <c r="C35" s="959"/>
      <c r="D35" s="959"/>
      <c r="E35" s="959"/>
      <c r="F35" s="959"/>
    </row>
    <row r="36" spans="1:6" ht="12.75">
      <c r="A36" s="6"/>
      <c r="B36" s="5"/>
      <c r="C36" s="5"/>
      <c r="D36" s="5"/>
      <c r="E36" s="5"/>
      <c r="F36" s="5"/>
    </row>
    <row r="37" spans="1:7" ht="25.5">
      <c r="A37" s="984" t="s">
        <v>368</v>
      </c>
      <c r="B37" s="985"/>
      <c r="C37" s="986" t="s">
        <v>791</v>
      </c>
      <c r="D37" s="987"/>
      <c r="E37" s="984" t="s">
        <v>778</v>
      </c>
      <c r="F37" s="984"/>
      <c r="G37" s="190" t="s">
        <v>779</v>
      </c>
    </row>
    <row r="38" spans="1:7" ht="12.75">
      <c r="A38" s="754" t="s">
        <v>369</v>
      </c>
      <c r="B38" s="820"/>
      <c r="C38" s="974">
        <v>3900</v>
      </c>
      <c r="D38" s="974"/>
      <c r="E38" s="974"/>
      <c r="F38" s="974"/>
      <c r="G38" s="14">
        <v>3900</v>
      </c>
    </row>
    <row r="39" spans="1:7" ht="12.75">
      <c r="A39" s="754" t="s">
        <v>370</v>
      </c>
      <c r="B39" s="820"/>
      <c r="C39" s="974">
        <v>6000</v>
      </c>
      <c r="D39" s="974"/>
      <c r="E39" s="974">
        <v>429</v>
      </c>
      <c r="F39" s="974"/>
      <c r="G39" s="14">
        <v>6429</v>
      </c>
    </row>
    <row r="40" spans="1:7" ht="12.75">
      <c r="A40" s="754" t="s">
        <v>770</v>
      </c>
      <c r="B40" s="820"/>
      <c r="C40" s="974">
        <v>12000</v>
      </c>
      <c r="D40" s="974"/>
      <c r="E40" s="974"/>
      <c r="F40" s="974"/>
      <c r="G40" s="14">
        <v>12000</v>
      </c>
    </row>
    <row r="41" spans="1:7" ht="12.75">
      <c r="A41" s="754" t="s">
        <v>371</v>
      </c>
      <c r="B41" s="820"/>
      <c r="C41" s="974">
        <v>750</v>
      </c>
      <c r="D41" s="974"/>
      <c r="E41" s="974"/>
      <c r="F41" s="974"/>
      <c r="G41" s="14">
        <v>750</v>
      </c>
    </row>
    <row r="42" spans="1:7" ht="12.75">
      <c r="A42" s="754" t="s">
        <v>372</v>
      </c>
      <c r="B42" s="820"/>
      <c r="C42" s="974">
        <v>800</v>
      </c>
      <c r="D42" s="974"/>
      <c r="E42" s="974"/>
      <c r="F42" s="974"/>
      <c r="G42" s="14">
        <v>800</v>
      </c>
    </row>
    <row r="43" spans="1:7" ht="12.75">
      <c r="A43" s="754" t="s">
        <v>769</v>
      </c>
      <c r="B43" s="820"/>
      <c r="C43" s="974">
        <v>2000</v>
      </c>
      <c r="D43" s="974"/>
      <c r="E43" s="974"/>
      <c r="F43" s="974"/>
      <c r="G43" s="14">
        <v>2000</v>
      </c>
    </row>
    <row r="44" spans="1:7" ht="12.75">
      <c r="A44" s="754" t="s">
        <v>373</v>
      </c>
      <c r="B44" s="820"/>
      <c r="C44" s="974">
        <v>800</v>
      </c>
      <c r="D44" s="974"/>
      <c r="E44" s="974"/>
      <c r="F44" s="974"/>
      <c r="G44" s="14">
        <v>800</v>
      </c>
    </row>
    <row r="45" spans="1:7" ht="12.75">
      <c r="A45" s="754" t="s">
        <v>490</v>
      </c>
      <c r="B45" s="820"/>
      <c r="C45" s="974">
        <v>500</v>
      </c>
      <c r="D45" s="974"/>
      <c r="E45" s="974"/>
      <c r="F45" s="974"/>
      <c r="G45" s="14">
        <v>500</v>
      </c>
    </row>
    <row r="46" spans="1:7" ht="12.75">
      <c r="A46" s="754"/>
      <c r="B46" s="820"/>
      <c r="C46" s="820"/>
      <c r="D46" s="820"/>
      <c r="E46" s="974"/>
      <c r="F46" s="974"/>
      <c r="G46" s="14"/>
    </row>
    <row r="47" spans="1:7" ht="12.75">
      <c r="A47" s="981" t="s">
        <v>321</v>
      </c>
      <c r="B47" s="982"/>
      <c r="C47" s="983">
        <f>SUM(C38:C46)</f>
        <v>26750</v>
      </c>
      <c r="D47" s="982"/>
      <c r="E47" s="983">
        <v>429</v>
      </c>
      <c r="F47" s="983"/>
      <c r="G47" s="12">
        <f>SUM(G38:G46)</f>
        <v>27179</v>
      </c>
    </row>
    <row r="48" spans="1:7" ht="12.75">
      <c r="A48" s="754"/>
      <c r="B48" s="820"/>
      <c r="C48" s="820"/>
      <c r="D48" s="820"/>
      <c r="E48" s="974"/>
      <c r="F48" s="974"/>
      <c r="G48" s="14"/>
    </row>
    <row r="49" spans="1:7" ht="12.75">
      <c r="A49" s="981" t="s">
        <v>374</v>
      </c>
      <c r="B49" s="982"/>
      <c r="C49" s="820"/>
      <c r="D49" s="820"/>
      <c r="E49" s="974"/>
      <c r="F49" s="974"/>
      <c r="G49" s="14"/>
    </row>
    <row r="50" spans="1:7" ht="12.75">
      <c r="A50" s="754"/>
      <c r="B50" s="820"/>
      <c r="C50" s="820"/>
      <c r="D50" s="820"/>
      <c r="E50" s="974"/>
      <c r="F50" s="974"/>
      <c r="G50" s="14"/>
    </row>
    <row r="51" spans="1:7" ht="12.75">
      <c r="A51" s="754" t="s">
        <v>491</v>
      </c>
      <c r="B51" s="820"/>
      <c r="C51" s="820">
        <v>800</v>
      </c>
      <c r="D51" s="820"/>
      <c r="E51" s="974"/>
      <c r="F51" s="974"/>
      <c r="G51" s="14">
        <v>800</v>
      </c>
    </row>
    <row r="52" spans="1:7" ht="12.75">
      <c r="A52" s="754" t="s">
        <v>489</v>
      </c>
      <c r="B52" s="820"/>
      <c r="C52" s="820">
        <v>5000</v>
      </c>
      <c r="D52" s="820"/>
      <c r="E52" s="974">
        <v>-5000</v>
      </c>
      <c r="F52" s="974"/>
      <c r="G52" s="14">
        <v>0</v>
      </c>
    </row>
    <row r="53" spans="1:7" ht="12.75">
      <c r="A53" s="754" t="s">
        <v>792</v>
      </c>
      <c r="B53" s="820"/>
      <c r="C53" s="820">
        <v>307</v>
      </c>
      <c r="D53" s="820"/>
      <c r="E53" s="974">
        <v>408</v>
      </c>
      <c r="F53" s="974"/>
      <c r="G53" s="14">
        <v>715</v>
      </c>
    </row>
    <row r="54" spans="1:7" ht="12.75">
      <c r="A54" s="754" t="s">
        <v>793</v>
      </c>
      <c r="B54" s="820"/>
      <c r="C54" s="820">
        <v>220</v>
      </c>
      <c r="D54" s="820"/>
      <c r="E54" s="974"/>
      <c r="F54" s="974"/>
      <c r="G54" s="14">
        <v>220</v>
      </c>
    </row>
    <row r="55" spans="1:7" ht="12.75">
      <c r="A55" s="754" t="s">
        <v>819</v>
      </c>
      <c r="B55" s="820"/>
      <c r="C55" s="820"/>
      <c r="D55" s="820"/>
      <c r="E55" s="974">
        <v>50</v>
      </c>
      <c r="F55" s="974"/>
      <c r="G55" s="14">
        <v>50</v>
      </c>
    </row>
    <row r="56" spans="1:7" ht="12.75">
      <c r="A56" s="754" t="s">
        <v>820</v>
      </c>
      <c r="B56" s="820"/>
      <c r="C56" s="820"/>
      <c r="D56" s="820"/>
      <c r="E56" s="974">
        <v>35</v>
      </c>
      <c r="F56" s="974"/>
      <c r="G56" s="14">
        <v>35</v>
      </c>
    </row>
    <row r="57" spans="1:7" ht="12.75">
      <c r="A57" s="754" t="s">
        <v>821</v>
      </c>
      <c r="B57" s="820"/>
      <c r="C57" s="820"/>
      <c r="D57" s="820"/>
      <c r="E57" s="974">
        <v>69</v>
      </c>
      <c r="F57" s="974"/>
      <c r="G57" s="14">
        <v>69</v>
      </c>
    </row>
    <row r="58" spans="1:7" ht="12.75">
      <c r="A58" s="979" t="s">
        <v>822</v>
      </c>
      <c r="B58" s="980"/>
      <c r="C58" s="51"/>
      <c r="D58" s="51"/>
      <c r="E58" s="666">
        <v>127</v>
      </c>
      <c r="F58" s="666">
        <v>127</v>
      </c>
      <c r="G58" s="14">
        <v>127</v>
      </c>
    </row>
    <row r="59" spans="1:7" ht="12.75">
      <c r="A59" s="979"/>
      <c r="B59" s="980"/>
      <c r="C59" s="51"/>
      <c r="D59" s="51"/>
      <c r="E59" s="666"/>
      <c r="F59" s="666"/>
      <c r="G59" s="14"/>
    </row>
    <row r="60" spans="1:7" ht="12.75">
      <c r="A60" s="979"/>
      <c r="B60" s="980"/>
      <c r="C60" s="51"/>
      <c r="D60" s="51"/>
      <c r="E60" s="666"/>
      <c r="F60" s="666"/>
      <c r="G60" s="14"/>
    </row>
    <row r="61" spans="1:7" ht="12.75">
      <c r="A61" s="979"/>
      <c r="B61" s="980"/>
      <c r="C61" s="51"/>
      <c r="D61" s="51"/>
      <c r="E61" s="666"/>
      <c r="F61" s="666"/>
      <c r="G61" s="14"/>
    </row>
    <row r="62" spans="1:7" ht="12.75">
      <c r="A62" s="981" t="s">
        <v>321</v>
      </c>
      <c r="B62" s="982"/>
      <c r="C62" s="982">
        <f>SUM(C51:C57)</f>
        <v>6327</v>
      </c>
      <c r="D62" s="982"/>
      <c r="E62" s="983">
        <f>SUM(E52:E61)</f>
        <v>-4311</v>
      </c>
      <c r="F62" s="983"/>
      <c r="G62" s="12">
        <f>SUM(G51:G58)</f>
        <v>2016</v>
      </c>
    </row>
    <row r="63" spans="1:7" ht="12.75">
      <c r="A63" s="754"/>
      <c r="B63" s="820"/>
      <c r="C63" s="820"/>
      <c r="D63" s="820"/>
      <c r="E63" s="974"/>
      <c r="F63" s="974"/>
      <c r="G63" s="14"/>
    </row>
    <row r="64" spans="1:7" ht="12.75">
      <c r="A64" s="754"/>
      <c r="B64" s="820"/>
      <c r="C64" s="820"/>
      <c r="D64" s="820"/>
      <c r="E64" s="974"/>
      <c r="F64" s="974"/>
      <c r="G64" s="14"/>
    </row>
    <row r="65" spans="1:7" ht="12.75">
      <c r="A65" s="754"/>
      <c r="B65" s="820"/>
      <c r="C65" s="820"/>
      <c r="D65" s="820"/>
      <c r="E65" s="974"/>
      <c r="F65" s="974"/>
      <c r="G65" s="14"/>
    </row>
    <row r="66" spans="1:7" ht="12.75">
      <c r="A66" s="754"/>
      <c r="B66" s="820"/>
      <c r="C66" s="820"/>
      <c r="D66" s="820"/>
      <c r="E66" s="974"/>
      <c r="F66" s="974"/>
      <c r="G66" s="14"/>
    </row>
    <row r="67" spans="1:7" ht="18">
      <c r="A67" s="975" t="s">
        <v>254</v>
      </c>
      <c r="B67" s="976"/>
      <c r="C67" s="977">
        <v>33077</v>
      </c>
      <c r="D67" s="977"/>
      <c r="E67" s="978">
        <v>-3882</v>
      </c>
      <c r="F67" s="978"/>
      <c r="G67" s="727">
        <v>29195</v>
      </c>
    </row>
  </sheetData>
  <sheetProtection/>
  <mergeCells count="87">
    <mergeCell ref="A1:F1"/>
    <mergeCell ref="A35:F35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A59:B59"/>
    <mergeCell ref="A60:B60"/>
    <mergeCell ref="A61:B61"/>
    <mergeCell ref="A62:B62"/>
    <mergeCell ref="C62:D62"/>
    <mergeCell ref="E62:F62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8"/>
  </sheetPr>
  <dimension ref="A1:J7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6.28125" style="0" customWidth="1"/>
    <col min="2" max="2" width="12.140625" style="0" customWidth="1"/>
    <col min="3" max="3" width="11.57421875" style="0" customWidth="1"/>
    <col min="4" max="4" width="10.7109375" style="0" customWidth="1"/>
    <col min="5" max="5" width="10.421875" style="0" customWidth="1"/>
    <col min="6" max="6" width="11.140625" style="0" customWidth="1"/>
    <col min="7" max="7" width="13.57421875" style="0" customWidth="1"/>
    <col min="8" max="8" width="11.7109375" style="0" customWidth="1"/>
  </cols>
  <sheetData>
    <row r="1" spans="1:8" ht="37.5" customHeight="1">
      <c r="A1" s="752" t="s">
        <v>492</v>
      </c>
      <c r="B1" s="752"/>
      <c r="C1" s="804"/>
      <c r="D1" s="804"/>
      <c r="E1" s="804"/>
      <c r="F1" s="804"/>
      <c r="G1" s="949"/>
      <c r="H1" s="949"/>
    </row>
    <row r="2" spans="1:8" ht="12.75">
      <c r="A2" s="5"/>
      <c r="B2" s="5"/>
      <c r="C2" s="5"/>
      <c r="D2" s="5"/>
      <c r="E2" s="5"/>
      <c r="F2" s="5"/>
      <c r="G2" s="970" t="s">
        <v>650</v>
      </c>
      <c r="H2" s="947"/>
    </row>
    <row r="3" spans="1:10" ht="48">
      <c r="A3" s="55" t="s">
        <v>382</v>
      </c>
      <c r="B3" s="26" t="s">
        <v>383</v>
      </c>
      <c r="C3" s="26" t="s">
        <v>384</v>
      </c>
      <c r="D3" s="26" t="s">
        <v>493</v>
      </c>
      <c r="E3" s="26" t="s">
        <v>385</v>
      </c>
      <c r="F3" s="26" t="s">
        <v>494</v>
      </c>
      <c r="G3" s="26" t="s">
        <v>495</v>
      </c>
      <c r="H3" s="26" t="s">
        <v>321</v>
      </c>
      <c r="I3" s="45"/>
      <c r="J3" s="45"/>
    </row>
    <row r="4" spans="1:8" ht="13.5" customHeight="1">
      <c r="A4" s="11" t="s">
        <v>766</v>
      </c>
      <c r="B4" s="11"/>
      <c r="C4" s="11"/>
      <c r="D4" s="11"/>
      <c r="E4" s="11"/>
      <c r="F4" s="11"/>
      <c r="G4" s="11"/>
      <c r="H4" s="196"/>
    </row>
    <row r="5" spans="1:8" ht="12.75">
      <c r="A5" s="11" t="s">
        <v>767</v>
      </c>
      <c r="B5" s="11">
        <v>2006</v>
      </c>
      <c r="C5" s="11"/>
      <c r="D5" s="11"/>
      <c r="E5" s="11"/>
      <c r="F5" s="11"/>
      <c r="G5" s="11"/>
      <c r="H5" s="196"/>
    </row>
    <row r="6" spans="1:8" ht="12.75">
      <c r="A6" s="11"/>
      <c r="B6" s="11"/>
      <c r="C6" s="11">
        <v>2595</v>
      </c>
      <c r="D6" s="11">
        <v>2000</v>
      </c>
      <c r="E6" s="11"/>
      <c r="F6" s="11"/>
      <c r="G6" s="11"/>
      <c r="H6" s="196"/>
    </row>
    <row r="7" spans="1:8" ht="12.75">
      <c r="A7" s="11"/>
      <c r="B7" s="11"/>
      <c r="C7" s="11"/>
      <c r="D7" s="11"/>
      <c r="E7" s="11"/>
      <c r="F7" s="11"/>
      <c r="G7" s="11"/>
      <c r="H7" s="196"/>
    </row>
    <row r="8" spans="1:8" ht="21" customHeight="1">
      <c r="A8" s="16" t="s">
        <v>386</v>
      </c>
      <c r="B8" s="16">
        <f aca="true" t="shared" si="0" ref="B8:H8">SUM(B4:B7)</f>
        <v>2006</v>
      </c>
      <c r="C8" s="16">
        <f t="shared" si="0"/>
        <v>2595</v>
      </c>
      <c r="D8" s="16">
        <f t="shared" si="0"/>
        <v>2000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</row>
    <row r="9" spans="1:8" ht="12.75">
      <c r="A9" s="11" t="s">
        <v>764</v>
      </c>
      <c r="B9" s="11">
        <v>2007</v>
      </c>
      <c r="C9" s="14"/>
      <c r="D9" s="14"/>
      <c r="E9" s="14"/>
      <c r="F9" s="14">
        <v>21667</v>
      </c>
      <c r="G9" s="14">
        <v>328333</v>
      </c>
      <c r="H9" s="14">
        <v>350000</v>
      </c>
    </row>
    <row r="10" spans="1:8" ht="12.75">
      <c r="A10" s="11" t="s">
        <v>765</v>
      </c>
      <c r="B10" s="11"/>
      <c r="C10" s="14">
        <v>12806</v>
      </c>
      <c r="D10" s="14">
        <v>12000</v>
      </c>
      <c r="E10" s="14">
        <v>14375</v>
      </c>
      <c r="F10" s="14">
        <v>14375</v>
      </c>
      <c r="G10" s="14">
        <v>130025</v>
      </c>
      <c r="H10" s="14">
        <v>183581</v>
      </c>
    </row>
    <row r="11" spans="1:8" ht="12.75">
      <c r="A11" s="11"/>
      <c r="B11" s="11"/>
      <c r="C11" s="14"/>
      <c r="D11" s="14"/>
      <c r="E11" s="14"/>
      <c r="F11" s="14"/>
      <c r="G11" s="14"/>
      <c r="H11" s="347"/>
    </row>
    <row r="12" spans="1:8" ht="12.75">
      <c r="A12" s="11"/>
      <c r="B12" s="11"/>
      <c r="C12" s="14"/>
      <c r="D12" s="14"/>
      <c r="E12" s="14"/>
      <c r="F12" s="14"/>
      <c r="G12" s="14"/>
      <c r="H12" s="347"/>
    </row>
    <row r="13" spans="1:8" ht="21" customHeight="1">
      <c r="A13" s="16" t="s">
        <v>387</v>
      </c>
      <c r="B13" s="16">
        <f aca="true" t="shared" si="1" ref="B13:H13">SUM(B9:B12)</f>
        <v>2007</v>
      </c>
      <c r="C13" s="348">
        <f t="shared" si="1"/>
        <v>12806</v>
      </c>
      <c r="D13" s="348">
        <f t="shared" si="1"/>
        <v>12000</v>
      </c>
      <c r="E13" s="348">
        <f t="shared" si="1"/>
        <v>14375</v>
      </c>
      <c r="F13" s="348">
        <f t="shared" si="1"/>
        <v>36042</v>
      </c>
      <c r="G13" s="348">
        <f t="shared" si="1"/>
        <v>458358</v>
      </c>
      <c r="H13" s="348">
        <f t="shared" si="1"/>
        <v>533581</v>
      </c>
    </row>
    <row r="14" spans="1:8" ht="12.75">
      <c r="A14" s="11"/>
      <c r="B14" s="11"/>
      <c r="C14" s="11"/>
      <c r="D14" s="11"/>
      <c r="E14" s="11"/>
      <c r="F14" s="11"/>
      <c r="G14" s="11"/>
      <c r="H14" s="196"/>
    </row>
    <row r="15" spans="1:8" ht="12.75">
      <c r="A15" s="11"/>
      <c r="B15" s="11"/>
      <c r="C15" s="11"/>
      <c r="D15" s="11"/>
      <c r="E15" s="11"/>
      <c r="F15" s="11"/>
      <c r="G15" s="11"/>
      <c r="H15" s="196"/>
    </row>
    <row r="16" spans="1:8" ht="12.75">
      <c r="A16" s="11"/>
      <c r="B16" s="11"/>
      <c r="C16" s="11"/>
      <c r="D16" s="11"/>
      <c r="E16" s="11"/>
      <c r="F16" s="11"/>
      <c r="G16" s="11"/>
      <c r="H16" s="196"/>
    </row>
    <row r="17" spans="1:8" ht="12.75">
      <c r="A17" s="11"/>
      <c r="B17" s="11"/>
      <c r="C17" s="11"/>
      <c r="D17" s="11"/>
      <c r="E17" s="11"/>
      <c r="F17" s="11"/>
      <c r="G17" s="11"/>
      <c r="H17" s="196"/>
    </row>
    <row r="18" spans="1:8" ht="18.75" customHeight="1">
      <c r="A18" s="16" t="s">
        <v>388</v>
      </c>
      <c r="B18" s="16">
        <f aca="true" t="shared" si="2" ref="B18:H18">SUM(B14:B17)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</row>
    <row r="19" spans="1:8" ht="12.75">
      <c r="A19" s="11"/>
      <c r="B19" s="11"/>
      <c r="C19" s="11"/>
      <c r="D19" s="11"/>
      <c r="E19" s="11"/>
      <c r="F19" s="11"/>
      <c r="G19" s="11"/>
      <c r="H19" s="196"/>
    </row>
    <row r="20" spans="1:8" ht="12.75">
      <c r="A20" s="11"/>
      <c r="B20" s="11"/>
      <c r="C20" s="11"/>
      <c r="D20" s="11"/>
      <c r="E20" s="11"/>
      <c r="F20" s="11"/>
      <c r="G20" s="11"/>
      <c r="H20" s="196"/>
    </row>
    <row r="21" spans="1:8" ht="12.75">
      <c r="A21" s="11"/>
      <c r="B21" s="11"/>
      <c r="C21" s="11"/>
      <c r="D21" s="11"/>
      <c r="E21" s="11"/>
      <c r="F21" s="11"/>
      <c r="G21" s="11"/>
      <c r="H21" s="196"/>
    </row>
    <row r="22" spans="1:8" ht="12.75">
      <c r="A22" s="11"/>
      <c r="B22" s="11"/>
      <c r="C22" s="11"/>
      <c r="D22" s="11"/>
      <c r="E22" s="11"/>
      <c r="F22" s="11"/>
      <c r="G22" s="11"/>
      <c r="H22" s="196"/>
    </row>
    <row r="23" spans="1:8" ht="20.25" customHeight="1">
      <c r="A23" s="16" t="s">
        <v>389</v>
      </c>
      <c r="B23" s="16">
        <f aca="true" t="shared" si="3" ref="B23:H23">SUM(B19:B22)</f>
        <v>0</v>
      </c>
      <c r="C23" s="16">
        <f t="shared" si="3"/>
        <v>0</v>
      </c>
      <c r="D23" s="16">
        <f t="shared" si="3"/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</row>
    <row r="24" spans="1:8" ht="28.5" customHeight="1">
      <c r="A24" s="170" t="s">
        <v>337</v>
      </c>
      <c r="B24" s="169"/>
      <c r="C24" s="169">
        <f aca="true" t="shared" si="4" ref="C24:H24">SUM(C23,C18,C13,C8)</f>
        <v>15401</v>
      </c>
      <c r="D24" s="169">
        <f t="shared" si="4"/>
        <v>14000</v>
      </c>
      <c r="E24" s="169">
        <f t="shared" si="4"/>
        <v>14375</v>
      </c>
      <c r="F24" s="169">
        <f t="shared" si="4"/>
        <v>36042</v>
      </c>
      <c r="G24" s="169">
        <f t="shared" si="4"/>
        <v>458358</v>
      </c>
      <c r="H24" s="169">
        <f t="shared" si="4"/>
        <v>533581</v>
      </c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</sheetData>
  <sheetProtection/>
  <mergeCells count="2">
    <mergeCell ref="A1:H1"/>
    <mergeCell ref="G2:H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7"/>
  </sheetPr>
  <dimension ref="A1:BR21"/>
  <sheetViews>
    <sheetView zoomScalePageLayoutView="0" workbookViewId="0" topLeftCell="C4">
      <selection activeCell="BM22" sqref="BM22"/>
    </sheetView>
  </sheetViews>
  <sheetFormatPr defaultColWidth="9.140625" defaultRowHeight="12.75"/>
  <cols>
    <col min="1" max="1" width="45.28125" style="202" customWidth="1"/>
    <col min="2" max="2" width="9.57421875" style="202" customWidth="1"/>
    <col min="3" max="4" width="6.28125" style="202" customWidth="1"/>
    <col min="5" max="5" width="7.7109375" style="202" customWidth="1"/>
    <col min="6" max="6" width="6.8515625" style="202" customWidth="1"/>
    <col min="7" max="7" width="7.421875" style="202" customWidth="1"/>
    <col min="8" max="8" width="11.57421875" style="202" customWidth="1"/>
    <col min="9" max="9" width="16.00390625" style="202" customWidth="1"/>
    <col min="10" max="10" width="11.7109375" style="202" customWidth="1"/>
    <col min="11" max="15" width="9.140625" style="202" customWidth="1"/>
    <col min="16" max="16" width="12.140625" style="202" customWidth="1"/>
    <col min="17" max="17" width="10.7109375" style="202" customWidth="1"/>
    <col min="18" max="18" width="10.57421875" style="202" customWidth="1"/>
    <col min="19" max="19" width="11.57421875" style="202" customWidth="1"/>
    <col min="20" max="20" width="10.57421875" style="202" customWidth="1"/>
    <col min="21" max="21" width="10.140625" style="202" customWidth="1"/>
    <col min="22" max="22" width="12.57421875" style="202" customWidth="1"/>
    <col min="23" max="27" width="9.140625" style="202" customWidth="1"/>
    <col min="28" max="28" width="11.140625" style="202" customWidth="1"/>
    <col min="29" max="29" width="10.7109375" style="202" customWidth="1"/>
    <col min="30" max="30" width="11.140625" style="202" customWidth="1"/>
    <col min="31" max="31" width="11.28125" style="202" customWidth="1"/>
    <col min="32" max="32" width="10.57421875" style="202" customWidth="1"/>
    <col min="33" max="33" width="10.7109375" style="202" customWidth="1"/>
    <col min="34" max="34" width="11.57421875" style="202" customWidth="1"/>
    <col min="35" max="39" width="9.140625" style="202" customWidth="1"/>
    <col min="40" max="40" width="15.00390625" style="202" customWidth="1"/>
    <col min="41" max="42" width="9.140625" style="202" customWidth="1"/>
    <col min="43" max="43" width="14.00390625" style="202" customWidth="1"/>
    <col min="44" max="45" width="9.140625" style="202" customWidth="1"/>
    <col min="46" max="46" width="12.28125" style="202" customWidth="1"/>
    <col min="47" max="51" width="9.140625" style="202" customWidth="1"/>
    <col min="52" max="52" width="13.7109375" style="202" customWidth="1"/>
    <col min="53" max="54" width="9.140625" style="202" customWidth="1"/>
    <col min="55" max="55" width="12.421875" style="202" customWidth="1"/>
    <col min="56" max="56" width="10.8515625" style="202" customWidth="1"/>
    <col min="57" max="57" width="9.140625" style="202" customWidth="1"/>
    <col min="58" max="58" width="12.8515625" style="202" customWidth="1"/>
    <col min="59" max="16384" width="9.140625" style="202" customWidth="1"/>
  </cols>
  <sheetData>
    <row r="1" spans="1:16" ht="15">
      <c r="A1" s="197" t="s">
        <v>390</v>
      </c>
      <c r="B1" s="198"/>
      <c r="C1" s="199"/>
      <c r="D1" s="199"/>
      <c r="E1" s="200"/>
      <c r="F1" s="200"/>
      <c r="G1" s="200"/>
      <c r="H1" s="199"/>
      <c r="I1" s="199"/>
      <c r="J1" s="199"/>
      <c r="K1" s="197"/>
      <c r="L1" s="197"/>
      <c r="M1" s="201"/>
      <c r="N1" s="197"/>
      <c r="O1" s="197"/>
      <c r="P1" s="201" t="s">
        <v>462</v>
      </c>
    </row>
    <row r="2" spans="1:16" ht="22.5">
      <c r="A2" s="203"/>
      <c r="B2" s="203"/>
      <c r="C2" s="199"/>
      <c r="D2" s="199"/>
      <c r="E2" s="200"/>
      <c r="F2" s="200"/>
      <c r="G2" s="200"/>
      <c r="H2" s="199"/>
      <c r="I2" s="199"/>
      <c r="J2" s="199"/>
      <c r="K2" s="198"/>
      <c r="L2" s="198"/>
      <c r="M2" s="198"/>
      <c r="N2" s="203"/>
      <c r="O2" s="204"/>
      <c r="P2" s="198"/>
    </row>
    <row r="3" spans="1:16" ht="18.75">
      <c r="A3" s="205"/>
      <c r="B3" s="205" t="s">
        <v>391</v>
      </c>
      <c r="C3" s="206"/>
      <c r="D3" s="206"/>
      <c r="E3" s="207"/>
      <c r="F3" s="207"/>
      <c r="G3" s="207"/>
      <c r="H3" s="208"/>
      <c r="I3" s="208"/>
      <c r="J3" s="208"/>
      <c r="K3" s="205"/>
      <c r="L3" s="208"/>
      <c r="M3" s="208"/>
      <c r="N3" s="205"/>
      <c r="O3" s="209"/>
      <c r="P3" s="209"/>
    </row>
    <row r="4" spans="1:16" ht="20.25">
      <c r="A4" s="210"/>
      <c r="B4" s="205"/>
      <c r="C4" s="206"/>
      <c r="E4" s="207"/>
      <c r="G4" s="207"/>
      <c r="H4" s="208"/>
      <c r="I4" s="208" t="s">
        <v>496</v>
      </c>
      <c r="J4" s="208"/>
      <c r="K4" s="205"/>
      <c r="L4" s="208"/>
      <c r="M4" s="208"/>
      <c r="N4" s="205"/>
      <c r="O4" s="209"/>
      <c r="P4" s="209"/>
    </row>
    <row r="5" spans="1:16" ht="15.75" thickBot="1">
      <c r="A5" s="211"/>
      <c r="B5" s="198" t="s">
        <v>392</v>
      </c>
      <c r="C5" s="199"/>
      <c r="D5" s="199"/>
      <c r="E5" s="200"/>
      <c r="F5" s="200"/>
      <c r="G5" s="200"/>
      <c r="H5" s="212"/>
      <c r="I5" s="212"/>
      <c r="J5" s="212"/>
      <c r="K5" s="213"/>
      <c r="L5" s="197"/>
      <c r="M5" s="214"/>
      <c r="N5" s="197"/>
      <c r="O5" s="197"/>
      <c r="P5" s="214" t="s">
        <v>393</v>
      </c>
    </row>
    <row r="6" spans="1:70" ht="15">
      <c r="A6" s="215"/>
      <c r="B6" s="216"/>
      <c r="C6" s="217"/>
      <c r="D6" s="217"/>
      <c r="E6" s="218"/>
      <c r="F6" s="218"/>
      <c r="G6" s="218"/>
      <c r="H6" s="217"/>
      <c r="I6" s="217"/>
      <c r="J6" s="217"/>
      <c r="K6" s="219"/>
      <c r="L6" s="220"/>
      <c r="M6" s="220"/>
      <c r="N6" s="220"/>
      <c r="O6" s="220"/>
      <c r="P6" s="220"/>
      <c r="Q6" s="219"/>
      <c r="R6" s="220"/>
      <c r="S6" s="220"/>
      <c r="T6" s="220"/>
      <c r="U6" s="220"/>
      <c r="V6" s="220"/>
      <c r="W6" s="219"/>
      <c r="X6" s="220"/>
      <c r="Y6" s="220"/>
      <c r="Z6" s="220"/>
      <c r="AA6" s="220"/>
      <c r="AB6" s="220"/>
      <c r="AC6" s="219"/>
      <c r="AD6" s="220"/>
      <c r="AE6" s="220"/>
      <c r="AF6" s="220"/>
      <c r="AG6" s="220"/>
      <c r="AH6" s="220"/>
      <c r="AI6" s="219"/>
      <c r="AJ6" s="220"/>
      <c r="AK6" s="220"/>
      <c r="AL6" s="220"/>
      <c r="AM6" s="220"/>
      <c r="AN6" s="220"/>
      <c r="AO6" s="219"/>
      <c r="AP6" s="220"/>
      <c r="AQ6" s="220"/>
      <c r="AR6" s="220"/>
      <c r="AS6" s="220"/>
      <c r="AT6" s="220"/>
      <c r="AU6" s="219"/>
      <c r="AV6" s="220"/>
      <c r="AW6" s="220"/>
      <c r="AX6" s="220"/>
      <c r="AY6" s="220"/>
      <c r="AZ6" s="220"/>
      <c r="BA6" s="219"/>
      <c r="BB6" s="220"/>
      <c r="BC6" s="220"/>
      <c r="BD6" s="220"/>
      <c r="BE6" s="220"/>
      <c r="BF6" s="220"/>
      <c r="BG6" s="219"/>
      <c r="BH6" s="220"/>
      <c r="BI6" s="220"/>
      <c r="BJ6" s="220"/>
      <c r="BK6" s="220"/>
      <c r="BL6" s="220"/>
      <c r="BM6" s="219"/>
      <c r="BN6" s="220"/>
      <c r="BO6" s="220"/>
      <c r="BP6" s="220"/>
      <c r="BQ6" s="220"/>
      <c r="BR6" s="220"/>
    </row>
    <row r="7" spans="1:70" ht="15">
      <c r="A7" s="221"/>
      <c r="B7" s="222" t="s">
        <v>394</v>
      </c>
      <c r="C7" s="223"/>
      <c r="D7" s="223"/>
      <c r="E7" s="224"/>
      <c r="F7" s="224"/>
      <c r="G7" s="225"/>
      <c r="H7" s="226" t="s">
        <v>423</v>
      </c>
      <c r="I7" s="226"/>
      <c r="J7" s="227"/>
      <c r="K7" s="228" t="s">
        <v>395</v>
      </c>
      <c r="L7" s="229"/>
      <c r="M7" s="229"/>
      <c r="N7" s="230"/>
      <c r="O7" s="231"/>
      <c r="P7" s="232"/>
      <c r="Q7" s="228" t="s">
        <v>395</v>
      </c>
      <c r="R7" s="229"/>
      <c r="S7" s="229"/>
      <c r="T7" s="230"/>
      <c r="U7" s="231"/>
      <c r="V7" s="232"/>
      <c r="W7" s="228" t="s">
        <v>395</v>
      </c>
      <c r="X7" s="229"/>
      <c r="Y7" s="229"/>
      <c r="Z7" s="230"/>
      <c r="AA7" s="231"/>
      <c r="AB7" s="232"/>
      <c r="AC7" s="228" t="s">
        <v>395</v>
      </c>
      <c r="AD7" s="229"/>
      <c r="AE7" s="229"/>
      <c r="AF7" s="230"/>
      <c r="AG7" s="231"/>
      <c r="AH7" s="232"/>
      <c r="AI7" s="228" t="s">
        <v>395</v>
      </c>
      <c r="AJ7" s="229"/>
      <c r="AK7" s="229"/>
      <c r="AL7" s="230"/>
      <c r="AM7" s="231"/>
      <c r="AN7" s="232"/>
      <c r="AO7" s="228" t="s">
        <v>395</v>
      </c>
      <c r="AP7" s="229"/>
      <c r="AQ7" s="229"/>
      <c r="AR7" s="230"/>
      <c r="AS7" s="231"/>
      <c r="AT7" s="232"/>
      <c r="AU7" s="228" t="s">
        <v>395</v>
      </c>
      <c r="AV7" s="229"/>
      <c r="AW7" s="229"/>
      <c r="AX7" s="230"/>
      <c r="AY7" s="231"/>
      <c r="AZ7" s="232"/>
      <c r="BA7" s="228" t="s">
        <v>395</v>
      </c>
      <c r="BB7" s="229"/>
      <c r="BC7" s="229"/>
      <c r="BD7" s="230"/>
      <c r="BE7" s="231"/>
      <c r="BF7" s="232"/>
      <c r="BG7" s="228" t="s">
        <v>395</v>
      </c>
      <c r="BH7" s="229"/>
      <c r="BI7" s="229"/>
      <c r="BJ7" s="230"/>
      <c r="BK7" s="231"/>
      <c r="BL7" s="232"/>
      <c r="BM7" s="228" t="s">
        <v>395</v>
      </c>
      <c r="BN7" s="229"/>
      <c r="BO7" s="229"/>
      <c r="BP7" s="230"/>
      <c r="BQ7" s="231"/>
      <c r="BR7" s="232"/>
    </row>
    <row r="8" spans="1:70" ht="14.25">
      <c r="A8" s="233" t="s">
        <v>396</v>
      </c>
      <c r="B8" s="234" t="s">
        <v>397</v>
      </c>
      <c r="C8" s="235" t="s">
        <v>398</v>
      </c>
      <c r="D8" s="223"/>
      <c r="E8" s="224" t="s">
        <v>399</v>
      </c>
      <c r="F8" s="224"/>
      <c r="G8" s="236"/>
      <c r="H8" s="226" t="s">
        <v>400</v>
      </c>
      <c r="I8" s="226"/>
      <c r="J8" s="227"/>
      <c r="K8" s="988" t="s">
        <v>184</v>
      </c>
      <c r="L8" s="989"/>
      <c r="M8" s="990"/>
      <c r="N8" s="988" t="s">
        <v>185</v>
      </c>
      <c r="O8" s="989"/>
      <c r="P8" s="990"/>
      <c r="Q8" s="988" t="s">
        <v>186</v>
      </c>
      <c r="R8" s="989"/>
      <c r="S8" s="990"/>
      <c r="T8" s="988" t="s">
        <v>424</v>
      </c>
      <c r="U8" s="989"/>
      <c r="V8" s="990"/>
      <c r="W8" s="988" t="s">
        <v>425</v>
      </c>
      <c r="X8" s="989"/>
      <c r="Y8" s="990"/>
      <c r="Z8" s="988" t="s">
        <v>426</v>
      </c>
      <c r="AA8" s="989"/>
      <c r="AB8" s="990"/>
      <c r="AC8" s="988" t="s">
        <v>427</v>
      </c>
      <c r="AD8" s="989"/>
      <c r="AE8" s="990"/>
      <c r="AF8" s="988" t="s">
        <v>428</v>
      </c>
      <c r="AG8" s="989"/>
      <c r="AH8" s="990"/>
      <c r="AI8" s="988" t="s">
        <v>429</v>
      </c>
      <c r="AJ8" s="989"/>
      <c r="AK8" s="990"/>
      <c r="AL8" s="988" t="s">
        <v>430</v>
      </c>
      <c r="AM8" s="989"/>
      <c r="AN8" s="990"/>
      <c r="AO8" s="988" t="s">
        <v>431</v>
      </c>
      <c r="AP8" s="989"/>
      <c r="AQ8" s="990"/>
      <c r="AR8" s="988" t="s">
        <v>432</v>
      </c>
      <c r="AS8" s="989"/>
      <c r="AT8" s="990"/>
      <c r="AU8" s="988" t="s">
        <v>433</v>
      </c>
      <c r="AV8" s="989"/>
      <c r="AW8" s="990"/>
      <c r="AX8" s="988" t="s">
        <v>434</v>
      </c>
      <c r="AY8" s="989"/>
      <c r="AZ8" s="990"/>
      <c r="BA8" s="988" t="s">
        <v>435</v>
      </c>
      <c r="BB8" s="989"/>
      <c r="BC8" s="990"/>
      <c r="BD8" s="988" t="s">
        <v>436</v>
      </c>
      <c r="BE8" s="989"/>
      <c r="BF8" s="990"/>
      <c r="BG8" s="988" t="s">
        <v>437</v>
      </c>
      <c r="BH8" s="989"/>
      <c r="BI8" s="990"/>
      <c r="BJ8" s="988" t="s">
        <v>438</v>
      </c>
      <c r="BK8" s="989"/>
      <c r="BL8" s="990"/>
      <c r="BM8" s="988" t="s">
        <v>439</v>
      </c>
      <c r="BN8" s="989"/>
      <c r="BO8" s="990"/>
      <c r="BP8" s="988"/>
      <c r="BQ8" s="989"/>
      <c r="BR8" s="990"/>
    </row>
    <row r="9" spans="1:70" ht="15">
      <c r="A9" s="221"/>
      <c r="B9" s="213" t="s">
        <v>401</v>
      </c>
      <c r="C9" s="226" t="s">
        <v>402</v>
      </c>
      <c r="D9" s="226"/>
      <c r="E9" s="238" t="s">
        <v>403</v>
      </c>
      <c r="F9" s="238"/>
      <c r="G9" s="239"/>
      <c r="H9" s="226" t="s">
        <v>404</v>
      </c>
      <c r="I9" s="226" t="s">
        <v>405</v>
      </c>
      <c r="J9" s="227" t="s">
        <v>182</v>
      </c>
      <c r="K9" s="237" t="s">
        <v>406</v>
      </c>
      <c r="L9" s="226" t="s">
        <v>407</v>
      </c>
      <c r="M9" s="227" t="s">
        <v>408</v>
      </c>
      <c r="N9" s="240" t="s">
        <v>409</v>
      </c>
      <c r="O9" s="226" t="s">
        <v>407</v>
      </c>
      <c r="P9" s="227" t="s">
        <v>408</v>
      </c>
      <c r="Q9" s="237" t="s">
        <v>406</v>
      </c>
      <c r="R9" s="226" t="s">
        <v>407</v>
      </c>
      <c r="S9" s="227" t="s">
        <v>408</v>
      </c>
      <c r="T9" s="240" t="s">
        <v>409</v>
      </c>
      <c r="U9" s="226" t="s">
        <v>407</v>
      </c>
      <c r="V9" s="227" t="s">
        <v>408</v>
      </c>
      <c r="W9" s="237" t="s">
        <v>406</v>
      </c>
      <c r="X9" s="226" t="s">
        <v>407</v>
      </c>
      <c r="Y9" s="227" t="s">
        <v>408</v>
      </c>
      <c r="Z9" s="240" t="s">
        <v>409</v>
      </c>
      <c r="AA9" s="226" t="s">
        <v>407</v>
      </c>
      <c r="AB9" s="227" t="s">
        <v>408</v>
      </c>
      <c r="AC9" s="237" t="s">
        <v>406</v>
      </c>
      <c r="AD9" s="226" t="s">
        <v>407</v>
      </c>
      <c r="AE9" s="227" t="s">
        <v>408</v>
      </c>
      <c r="AF9" s="240" t="s">
        <v>409</v>
      </c>
      <c r="AG9" s="226" t="s">
        <v>407</v>
      </c>
      <c r="AH9" s="227" t="s">
        <v>408</v>
      </c>
      <c r="AI9" s="237" t="s">
        <v>406</v>
      </c>
      <c r="AJ9" s="226" t="s">
        <v>407</v>
      </c>
      <c r="AK9" s="227" t="s">
        <v>408</v>
      </c>
      <c r="AL9" s="240" t="s">
        <v>409</v>
      </c>
      <c r="AM9" s="226" t="s">
        <v>407</v>
      </c>
      <c r="AN9" s="227" t="s">
        <v>408</v>
      </c>
      <c r="AO9" s="237" t="s">
        <v>406</v>
      </c>
      <c r="AP9" s="226" t="s">
        <v>407</v>
      </c>
      <c r="AQ9" s="227" t="s">
        <v>408</v>
      </c>
      <c r="AR9" s="240" t="s">
        <v>409</v>
      </c>
      <c r="AS9" s="226" t="s">
        <v>407</v>
      </c>
      <c r="AT9" s="227" t="s">
        <v>408</v>
      </c>
      <c r="AU9" s="237" t="s">
        <v>406</v>
      </c>
      <c r="AV9" s="226" t="s">
        <v>407</v>
      </c>
      <c r="AW9" s="227" t="s">
        <v>408</v>
      </c>
      <c r="AX9" s="240" t="s">
        <v>409</v>
      </c>
      <c r="AY9" s="226" t="s">
        <v>407</v>
      </c>
      <c r="AZ9" s="227" t="s">
        <v>408</v>
      </c>
      <c r="BA9" s="237" t="s">
        <v>406</v>
      </c>
      <c r="BB9" s="226" t="s">
        <v>407</v>
      </c>
      <c r="BC9" s="227" t="s">
        <v>408</v>
      </c>
      <c r="BD9" s="240" t="s">
        <v>409</v>
      </c>
      <c r="BE9" s="226" t="s">
        <v>407</v>
      </c>
      <c r="BF9" s="227" t="s">
        <v>408</v>
      </c>
      <c r="BG9" s="237" t="s">
        <v>406</v>
      </c>
      <c r="BH9" s="226" t="s">
        <v>407</v>
      </c>
      <c r="BI9" s="227" t="s">
        <v>408</v>
      </c>
      <c r="BJ9" s="240" t="s">
        <v>409</v>
      </c>
      <c r="BK9" s="226" t="s">
        <v>407</v>
      </c>
      <c r="BL9" s="227" t="s">
        <v>408</v>
      </c>
      <c r="BM9" s="237" t="s">
        <v>406</v>
      </c>
      <c r="BN9" s="226" t="s">
        <v>407</v>
      </c>
      <c r="BO9" s="227" t="s">
        <v>408</v>
      </c>
      <c r="BP9" s="240"/>
      <c r="BQ9" s="226"/>
      <c r="BR9" s="227"/>
    </row>
    <row r="10" spans="1:70" ht="15">
      <c r="A10" s="221"/>
      <c r="B10" s="213" t="s">
        <v>410</v>
      </c>
      <c r="C10" s="241"/>
      <c r="D10" s="241"/>
      <c r="E10" s="238" t="s">
        <v>411</v>
      </c>
      <c r="F10" s="238"/>
      <c r="G10" s="242"/>
      <c r="H10" s="226" t="s">
        <v>412</v>
      </c>
      <c r="I10" s="226" t="s">
        <v>412</v>
      </c>
      <c r="J10" s="243"/>
      <c r="K10" s="197"/>
      <c r="L10" s="197"/>
      <c r="M10" s="244"/>
      <c r="N10" s="197"/>
      <c r="O10" s="197"/>
      <c r="P10" s="244"/>
      <c r="Q10" s="197"/>
      <c r="R10" s="197"/>
      <c r="S10" s="244"/>
      <c r="T10" s="197"/>
      <c r="U10" s="197"/>
      <c r="V10" s="244"/>
      <c r="W10" s="197"/>
      <c r="X10" s="197"/>
      <c r="Y10" s="244"/>
      <c r="Z10" s="197"/>
      <c r="AA10" s="197"/>
      <c r="AB10" s="244"/>
      <c r="AC10" s="197"/>
      <c r="AD10" s="197"/>
      <c r="AE10" s="244"/>
      <c r="AF10" s="197"/>
      <c r="AG10" s="197"/>
      <c r="AH10" s="244"/>
      <c r="AI10" s="197"/>
      <c r="AJ10" s="197"/>
      <c r="AK10" s="244"/>
      <c r="AL10" s="197"/>
      <c r="AM10" s="197"/>
      <c r="AN10" s="244"/>
      <c r="AO10" s="197"/>
      <c r="AP10" s="197"/>
      <c r="AQ10" s="244"/>
      <c r="AR10" s="197"/>
      <c r="AS10" s="197"/>
      <c r="AT10" s="244"/>
      <c r="AU10" s="197"/>
      <c r="AV10" s="197"/>
      <c r="AW10" s="244"/>
      <c r="AX10" s="197"/>
      <c r="AY10" s="197"/>
      <c r="AZ10" s="244"/>
      <c r="BA10" s="197"/>
      <c r="BB10" s="197"/>
      <c r="BC10" s="244"/>
      <c r="BD10" s="197"/>
      <c r="BE10" s="197"/>
      <c r="BF10" s="244"/>
      <c r="BG10" s="197"/>
      <c r="BH10" s="197"/>
      <c r="BI10" s="244"/>
      <c r="BJ10" s="197"/>
      <c r="BK10" s="197"/>
      <c r="BL10" s="244"/>
      <c r="BM10" s="197"/>
      <c r="BN10" s="197"/>
      <c r="BO10" s="244"/>
      <c r="BP10" s="197"/>
      <c r="BQ10" s="197"/>
      <c r="BR10" s="244"/>
    </row>
    <row r="11" spans="1:70" ht="15.75" thickBot="1">
      <c r="A11" s="245"/>
      <c r="B11" s="246"/>
      <c r="C11" s="247"/>
      <c r="D11" s="247"/>
      <c r="E11" s="248"/>
      <c r="F11" s="248"/>
      <c r="G11" s="249"/>
      <c r="H11" s="247"/>
      <c r="I11" s="247"/>
      <c r="J11" s="250"/>
      <c r="K11" s="251"/>
      <c r="L11" s="251"/>
      <c r="M11" s="252"/>
      <c r="N11" s="251"/>
      <c r="O11" s="251"/>
      <c r="P11" s="252"/>
      <c r="Q11" s="251"/>
      <c r="R11" s="251"/>
      <c r="S11" s="252"/>
      <c r="T11" s="251"/>
      <c r="U11" s="251"/>
      <c r="V11" s="252"/>
      <c r="W11" s="251"/>
      <c r="X11" s="251"/>
      <c r="Y11" s="252"/>
      <c r="Z11" s="251"/>
      <c r="AA11" s="251"/>
      <c r="AB11" s="252"/>
      <c r="AC11" s="251"/>
      <c r="AD11" s="251"/>
      <c r="AE11" s="252"/>
      <c r="AF11" s="251"/>
      <c r="AG11" s="251"/>
      <c r="AH11" s="252"/>
      <c r="AI11" s="251"/>
      <c r="AJ11" s="251"/>
      <c r="AK11" s="252"/>
      <c r="AL11" s="251"/>
      <c r="AM11" s="251"/>
      <c r="AN11" s="252"/>
      <c r="AO11" s="251"/>
      <c r="AP11" s="251"/>
      <c r="AQ11" s="252"/>
      <c r="AR11" s="251"/>
      <c r="AS11" s="251"/>
      <c r="AT11" s="252"/>
      <c r="AU11" s="251"/>
      <c r="AV11" s="251"/>
      <c r="AW11" s="252"/>
      <c r="AX11" s="251"/>
      <c r="AY11" s="251"/>
      <c r="AZ11" s="252"/>
      <c r="BA11" s="251"/>
      <c r="BB11" s="251"/>
      <c r="BC11" s="252"/>
      <c r="BD11" s="251"/>
      <c r="BE11" s="251"/>
      <c r="BF11" s="252"/>
      <c r="BG11" s="251"/>
      <c r="BH11" s="251"/>
      <c r="BI11" s="252"/>
      <c r="BJ11" s="251"/>
      <c r="BK11" s="251"/>
      <c r="BL11" s="252"/>
      <c r="BM11" s="251"/>
      <c r="BN11" s="251"/>
      <c r="BO11" s="252"/>
      <c r="BP11" s="251"/>
      <c r="BQ11" s="251"/>
      <c r="BR11" s="252"/>
    </row>
    <row r="12" spans="1:70" ht="15">
      <c r="A12" s="253" t="s">
        <v>413</v>
      </c>
      <c r="B12" s="254"/>
      <c r="C12" s="255"/>
      <c r="D12" s="255"/>
      <c r="E12" s="256"/>
      <c r="F12" s="256"/>
      <c r="G12" s="257"/>
      <c r="H12" s="255"/>
      <c r="I12" s="255"/>
      <c r="J12" s="258"/>
      <c r="K12" s="220"/>
      <c r="L12" s="220"/>
      <c r="M12" s="259"/>
      <c r="N12" s="220"/>
      <c r="O12" s="220"/>
      <c r="P12" s="259"/>
      <c r="Q12" s="220"/>
      <c r="R12" s="220"/>
      <c r="S12" s="259"/>
      <c r="T12" s="220"/>
      <c r="U12" s="220"/>
      <c r="V12" s="259"/>
      <c r="W12" s="220"/>
      <c r="X12" s="220"/>
      <c r="Y12" s="259"/>
      <c r="Z12" s="220"/>
      <c r="AA12" s="220"/>
      <c r="AB12" s="259"/>
      <c r="AC12" s="220"/>
      <c r="AD12" s="220"/>
      <c r="AE12" s="259"/>
      <c r="AF12" s="220"/>
      <c r="AG12" s="220"/>
      <c r="AH12" s="259"/>
      <c r="AI12" s="220"/>
      <c r="AJ12" s="220"/>
      <c r="AK12" s="259"/>
      <c r="AL12" s="220"/>
      <c r="AM12" s="220"/>
      <c r="AN12" s="259"/>
      <c r="AO12" s="220"/>
      <c r="AP12" s="220"/>
      <c r="AQ12" s="259"/>
      <c r="AR12" s="220"/>
      <c r="AS12" s="220"/>
      <c r="AT12" s="259"/>
      <c r="AU12" s="220"/>
      <c r="AV12" s="220"/>
      <c r="AW12" s="259"/>
      <c r="AX12" s="220"/>
      <c r="AY12" s="220"/>
      <c r="AZ12" s="259"/>
      <c r="BA12" s="220"/>
      <c r="BB12" s="220"/>
      <c r="BC12" s="259"/>
      <c r="BD12" s="220"/>
      <c r="BE12" s="220"/>
      <c r="BF12" s="259"/>
      <c r="BG12" s="220"/>
      <c r="BH12" s="220"/>
      <c r="BI12" s="259"/>
      <c r="BJ12" s="220"/>
      <c r="BK12" s="220"/>
      <c r="BL12" s="259"/>
      <c r="BM12" s="220"/>
      <c r="BN12" s="220"/>
      <c r="BO12" s="259"/>
      <c r="BP12" s="220"/>
      <c r="BQ12" s="220"/>
      <c r="BR12" s="259"/>
    </row>
    <row r="13" spans="1:70" ht="15">
      <c r="A13" s="260" t="s">
        <v>414</v>
      </c>
      <c r="B13" s="231"/>
      <c r="C13" s="994">
        <v>350000</v>
      </c>
      <c r="D13" s="994"/>
      <c r="E13" s="261"/>
      <c r="F13" s="262"/>
      <c r="G13" s="263"/>
      <c r="H13" s="264">
        <v>350000</v>
      </c>
      <c r="I13" s="264"/>
      <c r="J13" s="265"/>
      <c r="K13" s="264"/>
      <c r="L13" s="264"/>
      <c r="M13" s="265"/>
      <c r="N13" s="264"/>
      <c r="O13" s="264"/>
      <c r="P13" s="265"/>
      <c r="Q13" s="264"/>
      <c r="R13" s="264"/>
      <c r="S13" s="265"/>
      <c r="T13" s="264">
        <v>21667</v>
      </c>
      <c r="U13" s="264"/>
      <c r="V13" s="265"/>
      <c r="W13" s="264">
        <v>23333</v>
      </c>
      <c r="X13" s="264"/>
      <c r="Y13" s="265"/>
      <c r="Z13" s="264">
        <v>23333</v>
      </c>
      <c r="AA13" s="264"/>
      <c r="AB13" s="265"/>
      <c r="AC13" s="264">
        <v>23333</v>
      </c>
      <c r="AD13" s="264"/>
      <c r="AE13" s="265"/>
      <c r="AF13" s="264">
        <v>23333</v>
      </c>
      <c r="AG13" s="264"/>
      <c r="AH13" s="265"/>
      <c r="AI13" s="264">
        <v>23333</v>
      </c>
      <c r="AJ13" s="264"/>
      <c r="AK13" s="265"/>
      <c r="AL13" s="264">
        <v>23333</v>
      </c>
      <c r="AM13" s="264"/>
      <c r="AN13" s="265"/>
      <c r="AO13" s="264">
        <v>23333</v>
      </c>
      <c r="AP13" s="264"/>
      <c r="AQ13" s="265"/>
      <c r="AR13" s="264">
        <v>23333</v>
      </c>
      <c r="AS13" s="264"/>
      <c r="AT13" s="265"/>
      <c r="AU13" s="264">
        <v>23333</v>
      </c>
      <c r="AV13" s="264"/>
      <c r="AW13" s="265"/>
      <c r="AX13" s="264">
        <v>23333</v>
      </c>
      <c r="AY13" s="264"/>
      <c r="AZ13" s="265"/>
      <c r="BA13" s="264">
        <v>23333</v>
      </c>
      <c r="BB13" s="264"/>
      <c r="BC13" s="265"/>
      <c r="BD13" s="264">
        <v>23333</v>
      </c>
      <c r="BE13" s="264"/>
      <c r="BF13" s="265"/>
      <c r="BG13" s="264">
        <v>23333</v>
      </c>
      <c r="BH13" s="264"/>
      <c r="BI13" s="265"/>
      <c r="BJ13" s="264">
        <v>23333</v>
      </c>
      <c r="BK13" s="264"/>
      <c r="BL13" s="265"/>
      <c r="BM13" s="264">
        <v>2172</v>
      </c>
      <c r="BN13" s="264"/>
      <c r="BO13" s="265"/>
      <c r="BP13" s="264"/>
      <c r="BQ13" s="264"/>
      <c r="BR13" s="265"/>
    </row>
    <row r="14" spans="1:70" ht="15">
      <c r="A14" s="266" t="s">
        <v>415</v>
      </c>
      <c r="B14" s="267"/>
      <c r="C14" s="264"/>
      <c r="D14" s="268"/>
      <c r="E14" s="261"/>
      <c r="F14" s="269"/>
      <c r="G14" s="263"/>
      <c r="H14" s="264"/>
      <c r="I14" s="264"/>
      <c r="J14" s="265"/>
      <c r="K14" s="264"/>
      <c r="L14" s="264">
        <v>9336</v>
      </c>
      <c r="M14" s="265"/>
      <c r="N14" s="264"/>
      <c r="O14" s="264">
        <v>11125</v>
      </c>
      <c r="P14" s="265"/>
      <c r="Q14" s="264"/>
      <c r="R14" s="264">
        <v>13500</v>
      </c>
      <c r="S14" s="265"/>
      <c r="T14" s="264"/>
      <c r="U14" s="264">
        <v>13500</v>
      </c>
      <c r="V14" s="265"/>
      <c r="W14" s="264"/>
      <c r="X14" s="264">
        <v>12500</v>
      </c>
      <c r="Y14" s="265"/>
      <c r="Z14" s="264"/>
      <c r="AA14" s="264">
        <v>12000</v>
      </c>
      <c r="AB14" s="265"/>
      <c r="AC14" s="264"/>
      <c r="AD14" s="264">
        <v>11500</v>
      </c>
      <c r="AE14" s="265"/>
      <c r="AF14" s="264"/>
      <c r="AG14" s="264">
        <v>10800</v>
      </c>
      <c r="AH14" s="265"/>
      <c r="AI14" s="264"/>
      <c r="AJ14" s="264">
        <v>10000</v>
      </c>
      <c r="AK14" s="265"/>
      <c r="AL14" s="264"/>
      <c r="AM14" s="264">
        <v>9500</v>
      </c>
      <c r="AN14" s="265"/>
      <c r="AO14" s="264"/>
      <c r="AP14" s="264">
        <v>8700</v>
      </c>
      <c r="AQ14" s="265"/>
      <c r="AR14" s="264"/>
      <c r="AS14" s="264">
        <v>8000</v>
      </c>
      <c r="AT14" s="265"/>
      <c r="AU14" s="264"/>
      <c r="AV14" s="264">
        <v>7200</v>
      </c>
      <c r="AW14" s="265"/>
      <c r="AX14" s="264"/>
      <c r="AY14" s="264">
        <v>6600</v>
      </c>
      <c r="AZ14" s="265"/>
      <c r="BA14" s="264"/>
      <c r="BB14" s="264">
        <v>6000</v>
      </c>
      <c r="BC14" s="265"/>
      <c r="BD14" s="264"/>
      <c r="BE14" s="264">
        <v>5100</v>
      </c>
      <c r="BF14" s="265"/>
      <c r="BG14" s="264"/>
      <c r="BH14" s="264">
        <v>4200</v>
      </c>
      <c r="BI14" s="265"/>
      <c r="BJ14" s="264"/>
      <c r="BK14" s="264">
        <v>3000</v>
      </c>
      <c r="BL14" s="265"/>
      <c r="BM14" s="264"/>
      <c r="BN14" s="264">
        <v>1800</v>
      </c>
      <c r="BO14" s="265"/>
      <c r="BP14" s="264"/>
      <c r="BQ14" s="264"/>
      <c r="BR14" s="265"/>
    </row>
    <row r="15" spans="1:70" ht="15">
      <c r="A15" s="270" t="s">
        <v>416</v>
      </c>
      <c r="B15" s="271"/>
      <c r="C15" s="272"/>
      <c r="D15" s="241"/>
      <c r="E15" s="273"/>
      <c r="F15" s="274"/>
      <c r="G15" s="263"/>
      <c r="H15" s="272"/>
      <c r="I15" s="272"/>
      <c r="J15" s="275"/>
      <c r="K15" s="199"/>
      <c r="L15" s="199"/>
      <c r="M15" s="275">
        <v>875</v>
      </c>
      <c r="N15" s="199"/>
      <c r="O15" s="199"/>
      <c r="P15" s="275">
        <v>875</v>
      </c>
      <c r="Q15" s="199"/>
      <c r="R15" s="199"/>
      <c r="S15" s="275">
        <v>875</v>
      </c>
      <c r="T15" s="199"/>
      <c r="U15" s="199"/>
      <c r="V15" s="275">
        <v>875</v>
      </c>
      <c r="W15" s="199"/>
      <c r="X15" s="199"/>
      <c r="Y15" s="275">
        <v>875</v>
      </c>
      <c r="Z15" s="199"/>
      <c r="AA15" s="199"/>
      <c r="AB15" s="275">
        <v>875</v>
      </c>
      <c r="AC15" s="199"/>
      <c r="AD15" s="199"/>
      <c r="AE15" s="275">
        <v>875</v>
      </c>
      <c r="AF15" s="199"/>
      <c r="AG15" s="199"/>
      <c r="AH15" s="275">
        <v>875</v>
      </c>
      <c r="AI15" s="199"/>
      <c r="AJ15" s="199"/>
      <c r="AK15" s="275">
        <v>875</v>
      </c>
      <c r="AL15" s="199"/>
      <c r="AM15" s="199"/>
      <c r="AN15" s="275">
        <v>875</v>
      </c>
      <c r="AO15" s="199"/>
      <c r="AP15" s="199"/>
      <c r="AQ15" s="275">
        <v>875</v>
      </c>
      <c r="AR15" s="199"/>
      <c r="AS15" s="199"/>
      <c r="AT15" s="275">
        <v>875</v>
      </c>
      <c r="AU15" s="199"/>
      <c r="AV15" s="199"/>
      <c r="AW15" s="275">
        <v>875</v>
      </c>
      <c r="AX15" s="199"/>
      <c r="AY15" s="199"/>
      <c r="AZ15" s="275">
        <v>875</v>
      </c>
      <c r="BA15" s="199"/>
      <c r="BB15" s="199"/>
      <c r="BC15" s="275">
        <v>875</v>
      </c>
      <c r="BD15" s="199"/>
      <c r="BE15" s="199"/>
      <c r="BF15" s="275">
        <v>875</v>
      </c>
      <c r="BG15" s="199"/>
      <c r="BH15" s="199"/>
      <c r="BI15" s="275">
        <v>875</v>
      </c>
      <c r="BJ15" s="199"/>
      <c r="BK15" s="199"/>
      <c r="BL15" s="275">
        <v>875</v>
      </c>
      <c r="BM15" s="199"/>
      <c r="BN15" s="199"/>
      <c r="BO15" s="275">
        <v>875</v>
      </c>
      <c r="BP15" s="199"/>
      <c r="BQ15" s="199"/>
      <c r="BR15" s="275"/>
    </row>
    <row r="16" spans="1:70" ht="15" thickBot="1">
      <c r="A16" s="276" t="s">
        <v>417</v>
      </c>
      <c r="B16" s="277"/>
      <c r="C16" s="992">
        <v>350000</v>
      </c>
      <c r="D16" s="992"/>
      <c r="E16" s="278"/>
      <c r="F16" s="278"/>
      <c r="G16" s="279"/>
      <c r="H16" s="280">
        <v>350000</v>
      </c>
      <c r="I16" s="280"/>
      <c r="J16" s="281"/>
      <c r="K16" s="280"/>
      <c r="L16" s="280">
        <v>9336</v>
      </c>
      <c r="M16" s="281">
        <v>875</v>
      </c>
      <c r="N16" s="280"/>
      <c r="O16" s="280">
        <v>11125</v>
      </c>
      <c r="P16" s="281">
        <v>875</v>
      </c>
      <c r="Q16" s="280"/>
      <c r="R16" s="280">
        <v>13500</v>
      </c>
      <c r="S16" s="281">
        <v>875</v>
      </c>
      <c r="T16" s="280">
        <v>21667</v>
      </c>
      <c r="U16" s="280">
        <v>13500</v>
      </c>
      <c r="V16" s="281">
        <v>875</v>
      </c>
      <c r="W16" s="280">
        <v>23333</v>
      </c>
      <c r="X16" s="280">
        <v>12500</v>
      </c>
      <c r="Y16" s="281">
        <v>875</v>
      </c>
      <c r="Z16" s="280">
        <v>23333</v>
      </c>
      <c r="AA16" s="280">
        <v>12000</v>
      </c>
      <c r="AB16" s="281">
        <v>875</v>
      </c>
      <c r="AC16" s="280">
        <v>23333</v>
      </c>
      <c r="AD16" s="280">
        <v>11500</v>
      </c>
      <c r="AE16" s="281">
        <v>875</v>
      </c>
      <c r="AF16" s="280">
        <v>23333</v>
      </c>
      <c r="AG16" s="280">
        <v>10800</v>
      </c>
      <c r="AH16" s="281">
        <v>875</v>
      </c>
      <c r="AI16" s="280">
        <v>23333</v>
      </c>
      <c r="AJ16" s="280">
        <v>10000</v>
      </c>
      <c r="AK16" s="281">
        <v>875</v>
      </c>
      <c r="AL16" s="280">
        <v>23333</v>
      </c>
      <c r="AM16" s="280">
        <v>9500</v>
      </c>
      <c r="AN16" s="281">
        <v>875</v>
      </c>
      <c r="AO16" s="280">
        <v>23333</v>
      </c>
      <c r="AP16" s="280">
        <v>8700</v>
      </c>
      <c r="AQ16" s="281">
        <v>875</v>
      </c>
      <c r="AR16" s="280">
        <v>23333</v>
      </c>
      <c r="AS16" s="280">
        <v>8000</v>
      </c>
      <c r="AT16" s="281">
        <v>875</v>
      </c>
      <c r="AU16" s="280">
        <v>23333</v>
      </c>
      <c r="AV16" s="280">
        <v>7200</v>
      </c>
      <c r="AW16" s="281">
        <v>875</v>
      </c>
      <c r="AX16" s="280">
        <v>23333</v>
      </c>
      <c r="AY16" s="280">
        <v>6600</v>
      </c>
      <c r="AZ16" s="281">
        <v>875</v>
      </c>
      <c r="BA16" s="280">
        <v>23333</v>
      </c>
      <c r="BB16" s="280">
        <v>6000</v>
      </c>
      <c r="BC16" s="281">
        <v>875</v>
      </c>
      <c r="BD16" s="280">
        <v>23333</v>
      </c>
      <c r="BE16" s="280">
        <v>5100</v>
      </c>
      <c r="BF16" s="281">
        <v>875</v>
      </c>
      <c r="BG16" s="280">
        <v>23333</v>
      </c>
      <c r="BH16" s="280">
        <v>4200</v>
      </c>
      <c r="BI16" s="281">
        <v>875</v>
      </c>
      <c r="BJ16" s="280">
        <v>23333</v>
      </c>
      <c r="BK16" s="280">
        <v>3000</v>
      </c>
      <c r="BL16" s="281">
        <v>875</v>
      </c>
      <c r="BM16" s="280">
        <v>2172</v>
      </c>
      <c r="BN16" s="280">
        <v>1800</v>
      </c>
      <c r="BO16" s="281">
        <v>875</v>
      </c>
      <c r="BP16" s="280"/>
      <c r="BQ16" s="280"/>
      <c r="BR16" s="281"/>
    </row>
    <row r="17" spans="1:70" ht="15.75" thickTop="1">
      <c r="A17" s="282" t="s">
        <v>418</v>
      </c>
      <c r="B17" s="283"/>
      <c r="C17" s="284"/>
      <c r="D17" s="284"/>
      <c r="E17" s="285"/>
      <c r="F17" s="286"/>
      <c r="G17" s="287"/>
      <c r="H17" s="288"/>
      <c r="I17" s="288"/>
      <c r="J17" s="289"/>
      <c r="K17" s="288"/>
      <c r="L17" s="288"/>
      <c r="M17" s="289"/>
      <c r="N17" s="288"/>
      <c r="O17" s="288"/>
      <c r="P17" s="289"/>
      <c r="Q17" s="288"/>
      <c r="R17" s="288"/>
      <c r="S17" s="289"/>
      <c r="T17" s="288"/>
      <c r="U17" s="288"/>
      <c r="V17" s="289"/>
      <c r="W17" s="288"/>
      <c r="X17" s="288"/>
      <c r="Y17" s="289"/>
      <c r="Z17" s="288"/>
      <c r="AA17" s="288"/>
      <c r="AB17" s="289"/>
      <c r="AC17" s="288"/>
      <c r="AD17" s="288"/>
      <c r="AE17" s="289"/>
      <c r="AF17" s="288"/>
      <c r="AG17" s="288"/>
      <c r="AH17" s="289"/>
      <c r="AI17" s="288"/>
      <c r="AJ17" s="288"/>
      <c r="AK17" s="289"/>
      <c r="AL17" s="288"/>
      <c r="AM17" s="288"/>
      <c r="AN17" s="289"/>
      <c r="AO17" s="288"/>
      <c r="AP17" s="288"/>
      <c r="AQ17" s="289"/>
      <c r="AR17" s="288"/>
      <c r="AS17" s="288"/>
      <c r="AT17" s="289"/>
      <c r="AU17" s="288"/>
      <c r="AV17" s="288"/>
      <c r="AW17" s="289"/>
      <c r="AX17" s="288"/>
      <c r="AY17" s="288"/>
      <c r="AZ17" s="289"/>
      <c r="BA17" s="288"/>
      <c r="BB17" s="288"/>
      <c r="BC17" s="289"/>
      <c r="BD17" s="288"/>
      <c r="BE17" s="288"/>
      <c r="BF17" s="289"/>
      <c r="BG17" s="288"/>
      <c r="BH17" s="288"/>
      <c r="BI17" s="289"/>
      <c r="BJ17" s="288"/>
      <c r="BK17" s="288"/>
      <c r="BL17" s="289"/>
      <c r="BM17" s="288"/>
      <c r="BN17" s="288"/>
      <c r="BO17" s="289"/>
      <c r="BP17" s="288"/>
      <c r="BQ17" s="288"/>
      <c r="BR17" s="289"/>
    </row>
    <row r="18" spans="1:70" ht="15">
      <c r="A18" s="290" t="s">
        <v>419</v>
      </c>
      <c r="B18" s="291"/>
      <c r="C18" s="991">
        <v>60000</v>
      </c>
      <c r="D18" s="991"/>
      <c r="E18" s="292"/>
      <c r="F18" s="293"/>
      <c r="G18" s="294"/>
      <c r="H18" s="295"/>
      <c r="I18" s="295">
        <v>60000</v>
      </c>
      <c r="J18" s="296"/>
      <c r="K18" s="295"/>
      <c r="L18" s="295">
        <v>2595</v>
      </c>
      <c r="M18" s="296"/>
      <c r="N18" s="295"/>
      <c r="O18" s="295">
        <v>2000</v>
      </c>
      <c r="P18" s="296"/>
      <c r="Q18" s="295"/>
      <c r="R18" s="295"/>
      <c r="S18" s="296"/>
      <c r="T18" s="295"/>
      <c r="U18" s="295"/>
      <c r="V18" s="296"/>
      <c r="W18" s="295"/>
      <c r="X18" s="295"/>
      <c r="Y18" s="296"/>
      <c r="Z18" s="295"/>
      <c r="AA18" s="295"/>
      <c r="AB18" s="296"/>
      <c r="AC18" s="295"/>
      <c r="AD18" s="295"/>
      <c r="AE18" s="296"/>
      <c r="AF18" s="295"/>
      <c r="AG18" s="295"/>
      <c r="AH18" s="296"/>
      <c r="AI18" s="295"/>
      <c r="AJ18" s="295"/>
      <c r="AK18" s="296"/>
      <c r="AL18" s="295"/>
      <c r="AM18" s="295"/>
      <c r="AN18" s="296"/>
      <c r="AO18" s="295"/>
      <c r="AP18" s="295"/>
      <c r="AQ18" s="296"/>
      <c r="AR18" s="295"/>
      <c r="AS18" s="295"/>
      <c r="AT18" s="296"/>
      <c r="AU18" s="295"/>
      <c r="AV18" s="295"/>
      <c r="AW18" s="296"/>
      <c r="AX18" s="295"/>
      <c r="AY18" s="295"/>
      <c r="AZ18" s="296"/>
      <c r="BA18" s="295"/>
      <c r="BB18" s="295"/>
      <c r="BC18" s="296"/>
      <c r="BD18" s="295"/>
      <c r="BE18" s="295"/>
      <c r="BF18" s="296"/>
      <c r="BG18" s="295"/>
      <c r="BH18" s="295"/>
      <c r="BI18" s="296"/>
      <c r="BJ18" s="295"/>
      <c r="BK18" s="295"/>
      <c r="BL18" s="296"/>
      <c r="BM18" s="295"/>
      <c r="BN18" s="295"/>
      <c r="BO18" s="296"/>
      <c r="BP18" s="295"/>
      <c r="BQ18" s="295"/>
      <c r="BR18" s="296"/>
    </row>
    <row r="19" spans="1:70" ht="15">
      <c r="A19" s="297" t="s">
        <v>420</v>
      </c>
      <c r="B19" s="298"/>
      <c r="C19" s="299"/>
      <c r="D19" s="299"/>
      <c r="E19" s="300"/>
      <c r="F19" s="301"/>
      <c r="G19" s="302"/>
      <c r="H19" s="299"/>
      <c r="I19" s="299"/>
      <c r="J19" s="303"/>
      <c r="K19" s="299"/>
      <c r="L19" s="299"/>
      <c r="M19" s="303"/>
      <c r="N19" s="299"/>
      <c r="O19" s="299"/>
      <c r="P19" s="303"/>
      <c r="Q19" s="299"/>
      <c r="R19" s="299"/>
      <c r="S19" s="303"/>
      <c r="T19" s="299"/>
      <c r="U19" s="299"/>
      <c r="V19" s="303"/>
      <c r="W19" s="299"/>
      <c r="X19" s="299"/>
      <c r="Y19" s="303"/>
      <c r="Z19" s="299"/>
      <c r="AA19" s="299"/>
      <c r="AB19" s="303"/>
      <c r="AC19" s="299"/>
      <c r="AD19" s="299"/>
      <c r="AE19" s="303"/>
      <c r="AF19" s="299"/>
      <c r="AG19" s="299"/>
      <c r="AH19" s="303"/>
      <c r="AI19" s="299"/>
      <c r="AJ19" s="299"/>
      <c r="AK19" s="303"/>
      <c r="AL19" s="299"/>
      <c r="AM19" s="299"/>
      <c r="AN19" s="303"/>
      <c r="AO19" s="299"/>
      <c r="AP19" s="299"/>
      <c r="AQ19" s="303"/>
      <c r="AR19" s="299"/>
      <c r="AS19" s="299"/>
      <c r="AT19" s="303"/>
      <c r="AU19" s="299"/>
      <c r="AV19" s="299"/>
      <c r="AW19" s="303"/>
      <c r="AX19" s="299"/>
      <c r="AY19" s="299"/>
      <c r="AZ19" s="303"/>
      <c r="BA19" s="299"/>
      <c r="BB19" s="299"/>
      <c r="BC19" s="303"/>
      <c r="BD19" s="299"/>
      <c r="BE19" s="299"/>
      <c r="BF19" s="303"/>
      <c r="BG19" s="299"/>
      <c r="BH19" s="299"/>
      <c r="BI19" s="303"/>
      <c r="BJ19" s="299"/>
      <c r="BK19" s="299"/>
      <c r="BL19" s="303"/>
      <c r="BM19" s="299"/>
      <c r="BN19" s="299"/>
      <c r="BO19" s="303"/>
      <c r="BP19" s="299"/>
      <c r="BQ19" s="299"/>
      <c r="BR19" s="303"/>
    </row>
    <row r="20" spans="1:70" ht="15" thickBot="1">
      <c r="A20" s="304" t="s">
        <v>421</v>
      </c>
      <c r="B20" s="305"/>
      <c r="C20" s="992">
        <v>60000</v>
      </c>
      <c r="D20" s="992"/>
      <c r="E20" s="306"/>
      <c r="F20" s="307"/>
      <c r="G20" s="308"/>
      <c r="H20" s="309"/>
      <c r="I20" s="309">
        <v>60000</v>
      </c>
      <c r="J20" s="310"/>
      <c r="K20" s="309"/>
      <c r="L20" s="309"/>
      <c r="M20" s="281"/>
      <c r="N20" s="309"/>
      <c r="O20" s="309"/>
      <c r="P20" s="310"/>
      <c r="Q20" s="309"/>
      <c r="R20" s="309"/>
      <c r="S20" s="281"/>
      <c r="T20" s="309"/>
      <c r="U20" s="309"/>
      <c r="V20" s="310"/>
      <c r="W20" s="309"/>
      <c r="X20" s="309"/>
      <c r="Y20" s="281"/>
      <c r="Z20" s="309"/>
      <c r="AA20" s="309"/>
      <c r="AB20" s="310"/>
      <c r="AC20" s="309"/>
      <c r="AD20" s="309"/>
      <c r="AE20" s="281"/>
      <c r="AF20" s="309"/>
      <c r="AG20" s="309"/>
      <c r="AH20" s="310"/>
      <c r="AI20" s="309"/>
      <c r="AJ20" s="309"/>
      <c r="AK20" s="281"/>
      <c r="AL20" s="309"/>
      <c r="AM20" s="309"/>
      <c r="AN20" s="310"/>
      <c r="AO20" s="309"/>
      <c r="AP20" s="309"/>
      <c r="AQ20" s="281"/>
      <c r="AR20" s="309"/>
      <c r="AS20" s="309"/>
      <c r="AT20" s="310"/>
      <c r="AU20" s="309"/>
      <c r="AV20" s="309"/>
      <c r="AW20" s="281"/>
      <c r="AX20" s="309"/>
      <c r="AY20" s="309"/>
      <c r="AZ20" s="310"/>
      <c r="BA20" s="309"/>
      <c r="BB20" s="309"/>
      <c r="BC20" s="281"/>
      <c r="BD20" s="309"/>
      <c r="BE20" s="309"/>
      <c r="BF20" s="310"/>
      <c r="BG20" s="309"/>
      <c r="BH20" s="309"/>
      <c r="BI20" s="281"/>
      <c r="BJ20" s="309"/>
      <c r="BK20" s="309"/>
      <c r="BL20" s="310"/>
      <c r="BM20" s="309"/>
      <c r="BN20" s="309"/>
      <c r="BO20" s="281"/>
      <c r="BP20" s="309"/>
      <c r="BQ20" s="309"/>
      <c r="BR20" s="310"/>
    </row>
    <row r="21" spans="1:70" ht="17.25" thickBot="1" thickTop="1">
      <c r="A21" s="311" t="s">
        <v>422</v>
      </c>
      <c r="B21" s="337"/>
      <c r="C21" s="993">
        <f>SUM(C20,C16)</f>
        <v>410000</v>
      </c>
      <c r="D21" s="993"/>
      <c r="E21" s="312"/>
      <c r="F21" s="312"/>
      <c r="G21" s="313"/>
      <c r="H21" s="314">
        <f>SUM(H16,H20)</f>
        <v>350000</v>
      </c>
      <c r="I21" s="314">
        <f>SUM(I20,I16)</f>
        <v>60000</v>
      </c>
      <c r="J21" s="315">
        <f>SUM(H21:I21)</f>
        <v>410000</v>
      </c>
      <c r="K21" s="314"/>
      <c r="L21" s="314">
        <v>11931</v>
      </c>
      <c r="M21" s="315">
        <f>SUM(M16)</f>
        <v>875</v>
      </c>
      <c r="N21" s="314"/>
      <c r="O21" s="314">
        <v>13125</v>
      </c>
      <c r="P21" s="315">
        <f>SUM(P16,P20)</f>
        <v>875</v>
      </c>
      <c r="Q21" s="314"/>
      <c r="R21" s="314">
        <v>13500</v>
      </c>
      <c r="S21" s="315">
        <v>875</v>
      </c>
      <c r="T21" s="314">
        <v>21667</v>
      </c>
      <c r="U21" s="314">
        <v>13500</v>
      </c>
      <c r="V21" s="315">
        <v>875</v>
      </c>
      <c r="W21" s="314">
        <v>23333</v>
      </c>
      <c r="X21" s="314">
        <v>12500</v>
      </c>
      <c r="Y21" s="315">
        <v>875</v>
      </c>
      <c r="Z21" s="314">
        <v>23333</v>
      </c>
      <c r="AA21" s="314">
        <v>12000</v>
      </c>
      <c r="AB21" s="315">
        <v>875</v>
      </c>
      <c r="AC21" s="314">
        <v>23333</v>
      </c>
      <c r="AD21" s="314">
        <v>11500</v>
      </c>
      <c r="AE21" s="315">
        <v>875</v>
      </c>
      <c r="AF21" s="314">
        <v>23333</v>
      </c>
      <c r="AG21" s="314">
        <v>10800</v>
      </c>
      <c r="AH21" s="315">
        <v>875</v>
      </c>
      <c r="AI21" s="314">
        <v>23333</v>
      </c>
      <c r="AJ21" s="314">
        <v>10000</v>
      </c>
      <c r="AK21" s="315">
        <v>875</v>
      </c>
      <c r="AL21" s="314">
        <v>23333</v>
      </c>
      <c r="AM21" s="314">
        <v>9500</v>
      </c>
      <c r="AN21" s="315">
        <v>875</v>
      </c>
      <c r="AO21" s="314">
        <v>23333</v>
      </c>
      <c r="AP21" s="314">
        <v>8700</v>
      </c>
      <c r="AQ21" s="315">
        <v>875</v>
      </c>
      <c r="AR21" s="314">
        <v>23333</v>
      </c>
      <c r="AS21" s="314">
        <v>8000</v>
      </c>
      <c r="AT21" s="315">
        <v>875</v>
      </c>
      <c r="AU21" s="314">
        <v>23333</v>
      </c>
      <c r="AV21" s="314">
        <v>7200</v>
      </c>
      <c r="AW21" s="315">
        <v>875</v>
      </c>
      <c r="AX21" s="314">
        <v>23333</v>
      </c>
      <c r="AY21" s="314">
        <v>6600</v>
      </c>
      <c r="AZ21" s="315">
        <v>875</v>
      </c>
      <c r="BA21" s="314">
        <v>23333</v>
      </c>
      <c r="BB21" s="314">
        <v>6000</v>
      </c>
      <c r="BC21" s="315">
        <v>875</v>
      </c>
      <c r="BD21" s="314">
        <v>23333</v>
      </c>
      <c r="BE21" s="314">
        <v>5100</v>
      </c>
      <c r="BF21" s="315">
        <v>875</v>
      </c>
      <c r="BG21" s="314">
        <v>23333</v>
      </c>
      <c r="BH21" s="314">
        <v>4200</v>
      </c>
      <c r="BI21" s="315">
        <v>875</v>
      </c>
      <c r="BJ21" s="314">
        <v>23333</v>
      </c>
      <c r="BK21" s="314">
        <v>3000</v>
      </c>
      <c r="BL21" s="315">
        <v>875</v>
      </c>
      <c r="BM21" s="314">
        <v>2172</v>
      </c>
      <c r="BN21" s="314">
        <v>1800</v>
      </c>
      <c r="BO21" s="315">
        <v>875</v>
      </c>
      <c r="BP21" s="314"/>
      <c r="BQ21" s="314"/>
      <c r="BR21" s="315"/>
    </row>
    <row r="22" ht="13.5" thickTop="1"/>
  </sheetData>
  <sheetProtection/>
  <mergeCells count="25">
    <mergeCell ref="C21:D21"/>
    <mergeCell ref="C13:D13"/>
    <mergeCell ref="C16:D16"/>
    <mergeCell ref="K8:M8"/>
    <mergeCell ref="N8:P8"/>
    <mergeCell ref="Q8:S8"/>
    <mergeCell ref="T8:V8"/>
    <mergeCell ref="C18:D18"/>
    <mergeCell ref="C20:D20"/>
    <mergeCell ref="AI8:AK8"/>
    <mergeCell ref="AL8:AN8"/>
    <mergeCell ref="AO8:AQ8"/>
    <mergeCell ref="AR8:AT8"/>
    <mergeCell ref="W8:Y8"/>
    <mergeCell ref="Z8:AB8"/>
    <mergeCell ref="AC8:AE8"/>
    <mergeCell ref="AF8:AH8"/>
    <mergeCell ref="BG8:BI8"/>
    <mergeCell ref="BJ8:BL8"/>
    <mergeCell ref="BM8:BO8"/>
    <mergeCell ref="BP8:BR8"/>
    <mergeCell ref="AU8:AW8"/>
    <mergeCell ref="AX8:AZ8"/>
    <mergeCell ref="BA8:BC8"/>
    <mergeCell ref="BD8:B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M9" sqref="M9"/>
    </sheetView>
  </sheetViews>
  <sheetFormatPr defaultColWidth="9.140625" defaultRowHeight="12.75"/>
  <cols>
    <col min="4" max="4" width="11.8515625" style="0" customWidth="1"/>
    <col min="6" max="6" width="9.140625" style="0" hidden="1" customWidth="1"/>
    <col min="10" max="10" width="9.140625" style="0" hidden="1" customWidth="1"/>
  </cols>
  <sheetData>
    <row r="1" ht="12.75">
      <c r="H1" t="s">
        <v>649</v>
      </c>
    </row>
    <row r="3" spans="1:12" ht="18">
      <c r="A3" s="380" t="s">
        <v>720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13.5" thickBot="1"/>
    <row r="5" spans="1:10" ht="15">
      <c r="A5" s="349" t="s">
        <v>440</v>
      </c>
      <c r="B5" s="350"/>
      <c r="C5" s="350"/>
      <c r="D5" s="351"/>
      <c r="E5" s="352"/>
      <c r="F5" s="353"/>
      <c r="G5" s="353"/>
      <c r="H5" s="353"/>
      <c r="I5" s="354"/>
      <c r="J5" s="316"/>
    </row>
    <row r="6" spans="1:10" ht="15.75" thickBot="1">
      <c r="A6" s="355"/>
      <c r="B6" s="356"/>
      <c r="C6" s="356"/>
      <c r="D6" s="357"/>
      <c r="E6" s="358"/>
      <c r="F6" s="359"/>
      <c r="G6" s="359"/>
      <c r="H6" s="359"/>
      <c r="I6" s="360"/>
      <c r="J6" s="318"/>
    </row>
    <row r="7" spans="1:10" ht="15.75" thickBot="1">
      <c r="A7" s="361" t="s">
        <v>441</v>
      </c>
      <c r="B7" s="362"/>
      <c r="C7" s="362"/>
      <c r="D7" s="363"/>
      <c r="E7" s="364"/>
      <c r="F7" s="365"/>
      <c r="G7" s="365"/>
      <c r="H7" s="365"/>
      <c r="I7" s="366">
        <f>SUM(I8:I12)</f>
        <v>79700</v>
      </c>
      <c r="J7" s="317"/>
    </row>
    <row r="8" spans="1:10" ht="15">
      <c r="A8" s="367" t="s">
        <v>442</v>
      </c>
      <c r="B8" s="368"/>
      <c r="C8" s="368"/>
      <c r="D8" s="369"/>
      <c r="E8" s="370"/>
      <c r="F8" s="121"/>
      <c r="G8" s="121"/>
      <c r="H8" s="121"/>
      <c r="I8" s="371">
        <v>45000</v>
      </c>
      <c r="J8" s="317"/>
    </row>
    <row r="9" spans="1:10" ht="15">
      <c r="A9" s="367" t="s">
        <v>377</v>
      </c>
      <c r="B9" s="368"/>
      <c r="C9" s="368"/>
      <c r="D9" s="369"/>
      <c r="E9" s="370"/>
      <c r="F9" s="121"/>
      <c r="G9" s="121"/>
      <c r="H9" s="121"/>
      <c r="I9" s="371">
        <v>18000</v>
      </c>
      <c r="J9" s="317"/>
    </row>
    <row r="10" spans="1:10" ht="15">
      <c r="A10" s="367" t="s">
        <v>443</v>
      </c>
      <c r="B10" s="368"/>
      <c r="C10" s="368"/>
      <c r="D10" s="369"/>
      <c r="E10" s="370"/>
      <c r="F10" s="121"/>
      <c r="G10" s="121"/>
      <c r="H10" s="121"/>
      <c r="I10" s="371">
        <v>12000</v>
      </c>
      <c r="J10" s="317"/>
    </row>
    <row r="11" spans="1:10" ht="15">
      <c r="A11" s="367" t="s">
        <v>303</v>
      </c>
      <c r="B11" s="368"/>
      <c r="C11" s="368"/>
      <c r="D11" s="369"/>
      <c r="E11" s="370"/>
      <c r="F11" s="121"/>
      <c r="G11" s="121"/>
      <c r="H11" s="121"/>
      <c r="I11" s="371">
        <v>2400</v>
      </c>
      <c r="J11" s="317"/>
    </row>
    <row r="12" spans="1:10" ht="15">
      <c r="A12" s="367" t="s">
        <v>444</v>
      </c>
      <c r="B12" s="368"/>
      <c r="C12" s="368"/>
      <c r="D12" s="369"/>
      <c r="E12" s="370"/>
      <c r="F12" s="121"/>
      <c r="G12" s="121"/>
      <c r="H12" s="121"/>
      <c r="I12" s="371">
        <v>2300</v>
      </c>
      <c r="J12" s="317"/>
    </row>
    <row r="13" spans="1:10" ht="15.75" thickBot="1">
      <c r="A13" s="367"/>
      <c r="B13" s="368"/>
      <c r="C13" s="368"/>
      <c r="D13" s="369"/>
      <c r="E13" s="370"/>
      <c r="F13" s="121"/>
      <c r="G13" s="121"/>
      <c r="H13" s="121"/>
      <c r="I13" s="371"/>
      <c r="J13" s="317"/>
    </row>
    <row r="14" spans="1:10" ht="15.75" thickBot="1">
      <c r="A14" s="361" t="s">
        <v>445</v>
      </c>
      <c r="B14" s="362"/>
      <c r="C14" s="362"/>
      <c r="D14" s="363"/>
      <c r="E14" s="364"/>
      <c r="F14" s="365"/>
      <c r="G14" s="365"/>
      <c r="H14" s="365"/>
      <c r="I14" s="366">
        <v>0</v>
      </c>
      <c r="J14" s="317"/>
    </row>
    <row r="15" spans="1:10" ht="15.75" thickBot="1">
      <c r="A15" s="361" t="s">
        <v>447</v>
      </c>
      <c r="B15" s="362"/>
      <c r="C15" s="362"/>
      <c r="D15" s="363"/>
      <c r="E15" s="364"/>
      <c r="F15" s="365"/>
      <c r="G15" s="365"/>
      <c r="H15" s="365"/>
      <c r="I15" s="366">
        <v>16000</v>
      </c>
      <c r="J15" s="317"/>
    </row>
    <row r="16" spans="1:10" ht="15.75" thickBot="1">
      <c r="A16" s="361" t="s">
        <v>446</v>
      </c>
      <c r="B16" s="362"/>
      <c r="C16" s="362"/>
      <c r="D16" s="363"/>
      <c r="E16" s="364"/>
      <c r="F16" s="365"/>
      <c r="G16" s="365"/>
      <c r="H16" s="365"/>
      <c r="I16" s="366">
        <v>7000</v>
      </c>
      <c r="J16" s="317"/>
    </row>
    <row r="17" spans="1:10" ht="15">
      <c r="A17" s="367" t="s">
        <v>448</v>
      </c>
      <c r="B17" s="368"/>
      <c r="C17" s="368"/>
      <c r="D17" s="369"/>
      <c r="E17" s="370"/>
      <c r="F17" s="121"/>
      <c r="G17" s="121"/>
      <c r="H17" s="121"/>
      <c r="I17" s="372">
        <f>SUM(I14:I16,I7)</f>
        <v>102700</v>
      </c>
      <c r="J17" s="317"/>
    </row>
    <row r="18" spans="1:10" ht="15.75" thickBot="1">
      <c r="A18" s="367"/>
      <c r="B18" s="368"/>
      <c r="C18" s="368"/>
      <c r="D18" s="369"/>
      <c r="E18" s="370"/>
      <c r="F18" s="121"/>
      <c r="G18" s="121"/>
      <c r="H18" s="121"/>
      <c r="I18" s="371"/>
      <c r="J18" s="317"/>
    </row>
    <row r="19" spans="1:10" ht="15">
      <c r="A19" s="373" t="s">
        <v>449</v>
      </c>
      <c r="B19" s="374"/>
      <c r="C19" s="374"/>
      <c r="D19" s="375"/>
      <c r="E19" s="376"/>
      <c r="F19" s="377"/>
      <c r="G19" s="377"/>
      <c r="H19" s="377"/>
      <c r="I19" s="378">
        <f>I17*0.7</f>
        <v>71890</v>
      </c>
      <c r="J19" s="316"/>
    </row>
    <row r="20" spans="1:10" ht="15.75" thickBot="1">
      <c r="A20" s="355"/>
      <c r="B20" s="356"/>
      <c r="C20" s="356"/>
      <c r="D20" s="357"/>
      <c r="E20" s="358"/>
      <c r="F20" s="359"/>
      <c r="G20" s="359"/>
      <c r="H20" s="359"/>
      <c r="I20" s="379"/>
      <c r="J20" s="318"/>
    </row>
    <row r="21" spans="1:10" ht="15">
      <c r="A21" s="367"/>
      <c r="B21" s="368"/>
      <c r="C21" s="368"/>
      <c r="D21" s="369"/>
      <c r="E21" s="370"/>
      <c r="F21" s="121"/>
      <c r="G21" s="121"/>
      <c r="H21" s="121"/>
      <c r="I21" s="371"/>
      <c r="J21" s="317"/>
    </row>
    <row r="22" spans="1:10" ht="15">
      <c r="A22" s="367" t="s">
        <v>497</v>
      </c>
      <c r="B22" s="368"/>
      <c r="C22" s="368"/>
      <c r="D22" s="369"/>
      <c r="E22" s="370"/>
      <c r="F22" s="121"/>
      <c r="G22" s="121"/>
      <c r="H22" s="121"/>
      <c r="I22" s="371"/>
      <c r="J22" s="317"/>
    </row>
    <row r="23" spans="1:10" ht="15.75" thickBot="1">
      <c r="A23" s="355"/>
      <c r="B23" s="356"/>
      <c r="C23" s="356"/>
      <c r="D23" s="357"/>
      <c r="E23" s="358"/>
      <c r="F23" s="359"/>
      <c r="G23" s="359"/>
      <c r="H23" s="359"/>
      <c r="I23" s="379"/>
      <c r="J23" s="3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8.00390625" style="0" customWidth="1"/>
    <col min="2" max="3" width="16.57421875" style="0" customWidth="1"/>
    <col min="4" max="4" width="17.8515625" style="0" customWidth="1"/>
  </cols>
  <sheetData>
    <row r="1" spans="1:4" ht="56.25" customHeight="1">
      <c r="A1" s="760" t="s">
        <v>802</v>
      </c>
      <c r="B1" s="958"/>
      <c r="C1" s="949"/>
      <c r="D1" s="949"/>
    </row>
    <row r="2" spans="1:3" ht="12.75">
      <c r="A2" s="153"/>
      <c r="B2" s="154" t="s">
        <v>757</v>
      </c>
      <c r="C2" s="154"/>
    </row>
    <row r="3" spans="1:3" ht="12.75">
      <c r="A3" s="154"/>
      <c r="B3" s="154"/>
      <c r="C3" s="154"/>
    </row>
    <row r="4" spans="1:4" ht="24">
      <c r="A4" s="682" t="s">
        <v>128</v>
      </c>
      <c r="B4" s="26" t="s">
        <v>721</v>
      </c>
      <c r="C4" s="26" t="s">
        <v>815</v>
      </c>
      <c r="D4" s="729" t="s">
        <v>803</v>
      </c>
    </row>
    <row r="5" spans="1:4" ht="14.25">
      <c r="A5" s="683"/>
      <c r="B5" s="667"/>
      <c r="C5" s="667"/>
      <c r="D5" s="196"/>
    </row>
    <row r="6" spans="1:4" ht="14.25">
      <c r="A6" s="683"/>
      <c r="B6" s="668"/>
      <c r="C6" s="668"/>
      <c r="D6" s="196"/>
    </row>
    <row r="7" spans="1:4" ht="14.25">
      <c r="A7" s="683"/>
      <c r="B7" s="668"/>
      <c r="C7" s="668"/>
      <c r="D7" s="196"/>
    </row>
    <row r="8" spans="1:4" ht="38.25" customHeight="1">
      <c r="A8" s="683" t="s">
        <v>722</v>
      </c>
      <c r="B8" s="669">
        <v>27000</v>
      </c>
      <c r="C8" s="669">
        <v>-7000</v>
      </c>
      <c r="D8" s="14">
        <f>SUM(B8:C8)</f>
        <v>20000</v>
      </c>
    </row>
    <row r="9" spans="1:4" ht="33" customHeight="1">
      <c r="A9" s="683" t="s">
        <v>758</v>
      </c>
      <c r="B9" s="669">
        <v>26000</v>
      </c>
      <c r="C9" s="669">
        <v>7000</v>
      </c>
      <c r="D9" s="14">
        <f>SUM(B9:C9)</f>
        <v>33000</v>
      </c>
    </row>
    <row r="10" spans="1:4" ht="33.75" customHeight="1">
      <c r="A10" s="684" t="s">
        <v>723</v>
      </c>
      <c r="B10" s="670">
        <v>1100</v>
      </c>
      <c r="C10" s="670"/>
      <c r="D10" s="11">
        <v>1100</v>
      </c>
    </row>
    <row r="11" spans="1:4" ht="40.5" customHeight="1">
      <c r="A11" s="683" t="s">
        <v>724</v>
      </c>
      <c r="B11" s="670">
        <v>8000</v>
      </c>
      <c r="C11" s="670">
        <v>-1500</v>
      </c>
      <c r="D11" s="14">
        <f>SUM(B11:C11)</f>
        <v>6500</v>
      </c>
    </row>
    <row r="12" spans="1:4" ht="53.25" customHeight="1">
      <c r="A12" s="683" t="s">
        <v>725</v>
      </c>
      <c r="B12" s="670">
        <v>2000</v>
      </c>
      <c r="C12" s="670">
        <v>1000</v>
      </c>
      <c r="D12" s="14">
        <f>SUM(B12:C12)</f>
        <v>3000</v>
      </c>
    </row>
    <row r="13" spans="1:4" ht="45" customHeight="1">
      <c r="A13" s="683" t="s">
        <v>726</v>
      </c>
      <c r="B13" s="669"/>
      <c r="C13" s="669"/>
      <c r="D13" s="11"/>
    </row>
    <row r="14" spans="1:4" ht="36" customHeight="1">
      <c r="A14" s="683" t="s">
        <v>727</v>
      </c>
      <c r="B14" s="670">
        <v>800</v>
      </c>
      <c r="C14" s="670"/>
      <c r="D14" s="11">
        <v>800</v>
      </c>
    </row>
    <row r="15" spans="1:4" ht="44.25" customHeight="1">
      <c r="A15" s="683" t="s">
        <v>728</v>
      </c>
      <c r="B15" s="669">
        <v>6000</v>
      </c>
      <c r="C15" s="669">
        <v>500</v>
      </c>
      <c r="D15" s="14">
        <f>SUM(B15:C15)</f>
        <v>6500</v>
      </c>
    </row>
    <row r="16" spans="1:4" ht="39" customHeight="1">
      <c r="A16" s="683" t="s">
        <v>729</v>
      </c>
      <c r="B16" s="669">
        <v>2500</v>
      </c>
      <c r="C16" s="669"/>
      <c r="D16" s="11">
        <v>2500</v>
      </c>
    </row>
    <row r="17" spans="1:4" ht="33" customHeight="1">
      <c r="A17" s="683" t="s">
        <v>730</v>
      </c>
      <c r="B17" s="671">
        <v>1000</v>
      </c>
      <c r="C17" s="671"/>
      <c r="D17" s="11">
        <v>1000</v>
      </c>
    </row>
    <row r="18" spans="1:4" ht="24.75" customHeight="1">
      <c r="A18" s="683" t="s">
        <v>731</v>
      </c>
      <c r="B18" s="671">
        <v>300</v>
      </c>
      <c r="C18" s="671"/>
      <c r="D18" s="11">
        <v>300</v>
      </c>
    </row>
    <row r="19" spans="1:4" ht="50.25" customHeight="1">
      <c r="A19" s="683" t="s">
        <v>732</v>
      </c>
      <c r="B19" s="672">
        <v>2500</v>
      </c>
      <c r="C19" s="672"/>
      <c r="D19" s="11">
        <v>2500</v>
      </c>
    </row>
    <row r="20" spans="1:4" ht="52.5" customHeight="1">
      <c r="A20" s="683" t="s">
        <v>733</v>
      </c>
      <c r="B20" s="671">
        <v>1000</v>
      </c>
      <c r="C20" s="671"/>
      <c r="D20" s="11">
        <v>1000</v>
      </c>
    </row>
    <row r="21" spans="1:4" ht="48.75" customHeight="1">
      <c r="A21" s="683" t="s">
        <v>734</v>
      </c>
      <c r="B21" s="669">
        <v>1000</v>
      </c>
      <c r="C21" s="669"/>
      <c r="D21" s="11">
        <v>1000</v>
      </c>
    </row>
    <row r="22" spans="1:4" ht="19.5" customHeight="1">
      <c r="A22" s="683" t="s">
        <v>804</v>
      </c>
      <c r="B22" s="669"/>
      <c r="C22" s="669"/>
      <c r="D22" s="11"/>
    </row>
    <row r="23" spans="1:4" ht="30.75" customHeight="1">
      <c r="A23" s="683" t="s">
        <v>761</v>
      </c>
      <c r="B23" s="669">
        <v>2000</v>
      </c>
      <c r="C23" s="669"/>
      <c r="D23" s="11">
        <v>2000</v>
      </c>
    </row>
    <row r="24" spans="1:4" ht="45.75" customHeight="1">
      <c r="A24" s="685" t="s">
        <v>736</v>
      </c>
      <c r="B24" s="673">
        <f>SUM(B5:B23)</f>
        <v>81200</v>
      </c>
      <c r="C24" s="673"/>
      <c r="D24" s="673">
        <v>81200</v>
      </c>
    </row>
    <row r="25" spans="1:4" ht="46.5" customHeight="1">
      <c r="A25" s="683" t="s">
        <v>737</v>
      </c>
      <c r="B25" s="674"/>
      <c r="C25" s="674"/>
      <c r="D25" s="11"/>
    </row>
    <row r="26" spans="1:4" ht="43.5" customHeight="1">
      <c r="A26" s="686" t="s">
        <v>738</v>
      </c>
      <c r="B26" s="675"/>
      <c r="C26" s="675"/>
      <c r="D26" s="11"/>
    </row>
    <row r="27" spans="1:4" ht="51">
      <c r="A27" s="683" t="s">
        <v>739</v>
      </c>
      <c r="B27" s="674"/>
      <c r="C27" s="674"/>
      <c r="D27" s="11"/>
    </row>
    <row r="28" spans="1:4" ht="19.5" customHeight="1">
      <c r="A28" s="683" t="s">
        <v>740</v>
      </c>
      <c r="B28" s="674"/>
      <c r="C28" s="674"/>
      <c r="D28" s="11"/>
    </row>
    <row r="29" spans="1:4" ht="24" customHeight="1">
      <c r="A29" s="683" t="s">
        <v>741</v>
      </c>
      <c r="B29" s="674"/>
      <c r="C29" s="674"/>
      <c r="D29" s="11"/>
    </row>
    <row r="30" spans="1:4" ht="22.5" customHeight="1">
      <c r="A30" s="683" t="s">
        <v>742</v>
      </c>
      <c r="B30" s="674">
        <v>200</v>
      </c>
      <c r="C30" s="674"/>
      <c r="D30" s="11">
        <v>200</v>
      </c>
    </row>
    <row r="31" spans="1:4" ht="26.25" customHeight="1">
      <c r="A31" s="683" t="s">
        <v>743</v>
      </c>
      <c r="B31" s="676">
        <v>500</v>
      </c>
      <c r="C31" s="676"/>
      <c r="D31" s="11">
        <v>500</v>
      </c>
    </row>
    <row r="32" spans="1:4" ht="49.5" customHeight="1">
      <c r="A32" s="683" t="s">
        <v>744</v>
      </c>
      <c r="B32" s="669"/>
      <c r="C32" s="669"/>
      <c r="D32" s="11"/>
    </row>
    <row r="33" spans="1:4" ht="36" customHeight="1">
      <c r="A33" s="683" t="s">
        <v>759</v>
      </c>
      <c r="B33" s="669">
        <v>1200</v>
      </c>
      <c r="C33" s="669"/>
      <c r="D33" s="11">
        <v>1200</v>
      </c>
    </row>
    <row r="34" spans="1:4" ht="39.75" customHeight="1">
      <c r="A34" s="683" t="s">
        <v>760</v>
      </c>
      <c r="B34" s="669">
        <v>1000</v>
      </c>
      <c r="C34" s="669"/>
      <c r="D34" s="11">
        <v>1000</v>
      </c>
    </row>
    <row r="35" spans="1:4" ht="42" customHeight="1">
      <c r="A35" s="683" t="s">
        <v>735</v>
      </c>
      <c r="B35" s="669">
        <v>1900</v>
      </c>
      <c r="C35" s="669"/>
      <c r="D35" s="11">
        <v>1900</v>
      </c>
    </row>
    <row r="36" spans="1:4" ht="46.5" customHeight="1">
      <c r="A36" s="687" t="s">
        <v>745</v>
      </c>
      <c r="B36" s="673">
        <f>SUM(B25:B35)</f>
        <v>4800</v>
      </c>
      <c r="C36" s="673"/>
      <c r="D36" s="166">
        <v>4800</v>
      </c>
    </row>
    <row r="37" spans="1:4" ht="52.5" customHeight="1">
      <c r="A37" s="688" t="s">
        <v>746</v>
      </c>
      <c r="B37" s="677">
        <f>SUM(B36,B24)</f>
        <v>86000</v>
      </c>
      <c r="C37" s="677"/>
      <c r="D37" s="677">
        <v>8600</v>
      </c>
    </row>
    <row r="38" spans="1:4" ht="21" customHeight="1">
      <c r="A38" s="689" t="s">
        <v>747</v>
      </c>
      <c r="B38" s="59"/>
      <c r="C38" s="59"/>
      <c r="D38" s="11"/>
    </row>
    <row r="39" spans="1:4" ht="48.75" customHeight="1">
      <c r="A39" s="689" t="s">
        <v>748</v>
      </c>
      <c r="B39" s="59">
        <v>1399</v>
      </c>
      <c r="C39" s="59"/>
      <c r="D39" s="14">
        <v>1399</v>
      </c>
    </row>
    <row r="40" spans="1:4" ht="42" customHeight="1">
      <c r="A40" s="689" t="s">
        <v>749</v>
      </c>
      <c r="B40" s="59"/>
      <c r="C40" s="59"/>
      <c r="D40" s="11"/>
    </row>
    <row r="41" spans="1:4" ht="59.25" customHeight="1">
      <c r="A41" s="690" t="s">
        <v>750</v>
      </c>
      <c r="B41" s="678">
        <f>SUM(B37:B40)</f>
        <v>87399</v>
      </c>
      <c r="C41" s="678"/>
      <c r="D41" s="678">
        <v>87399</v>
      </c>
    </row>
    <row r="42" spans="1:4" ht="12.75">
      <c r="A42" s="679"/>
      <c r="B42" s="693"/>
      <c r="C42" s="693"/>
      <c r="D42" s="11"/>
    </row>
    <row r="43" spans="1:4" ht="12.75">
      <c r="A43" s="682" t="s">
        <v>128</v>
      </c>
      <c r="B43" s="680" t="s">
        <v>721</v>
      </c>
      <c r="C43" s="680"/>
      <c r="D43" s="729"/>
    </row>
    <row r="44" spans="1:4" ht="15">
      <c r="A44" s="691" t="s">
        <v>751</v>
      </c>
      <c r="B44" s="666"/>
      <c r="C44" s="666"/>
      <c r="D44" s="11"/>
    </row>
    <row r="45" spans="1:4" ht="15">
      <c r="A45" s="691" t="s">
        <v>752</v>
      </c>
      <c r="B45" s="666"/>
      <c r="C45" s="666"/>
      <c r="D45" s="11"/>
    </row>
    <row r="46" spans="1:4" ht="15">
      <c r="A46" s="691" t="s">
        <v>753</v>
      </c>
      <c r="B46" s="666"/>
      <c r="C46" s="666"/>
      <c r="D46" s="11"/>
    </row>
    <row r="47" spans="1:4" ht="15">
      <c r="A47" s="691" t="s">
        <v>754</v>
      </c>
      <c r="B47" s="666"/>
      <c r="C47" s="666"/>
      <c r="D47" s="11"/>
    </row>
    <row r="48" spans="1:4" ht="15">
      <c r="A48" s="691" t="s">
        <v>755</v>
      </c>
      <c r="B48" s="666"/>
      <c r="C48" s="666"/>
      <c r="D48" s="11"/>
    </row>
    <row r="49" spans="1:4" ht="15">
      <c r="A49" s="692" t="s">
        <v>756</v>
      </c>
      <c r="B49" s="681">
        <f>SUM(B44:B48)</f>
        <v>0</v>
      </c>
      <c r="C49" s="681"/>
      <c r="D49" s="7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5.140625" style="0" customWidth="1"/>
    <col min="2" max="2" width="17.140625" style="0" customWidth="1"/>
    <col min="3" max="3" width="29.00390625" style="0" customWidth="1"/>
    <col min="4" max="4" width="15.7109375" style="0" customWidth="1"/>
  </cols>
  <sheetData>
    <row r="1" spans="1:4" ht="18">
      <c r="A1" s="995" t="s">
        <v>805</v>
      </c>
      <c r="B1" s="995"/>
      <c r="C1" s="995"/>
      <c r="D1" s="996"/>
    </row>
    <row r="2" spans="1:4" ht="18">
      <c r="A2" s="731"/>
      <c r="B2" s="731"/>
      <c r="C2" s="731"/>
      <c r="D2" s="732" t="s">
        <v>810</v>
      </c>
    </row>
    <row r="3" spans="1:4" ht="18.75" thickBot="1">
      <c r="A3" s="997" t="s">
        <v>806</v>
      </c>
      <c r="B3" s="997"/>
      <c r="C3" s="997"/>
      <c r="D3" s="998"/>
    </row>
    <row r="4" spans="1:4" ht="18.75" thickBot="1">
      <c r="A4" s="733" t="s">
        <v>807</v>
      </c>
      <c r="B4" s="734" t="s">
        <v>808</v>
      </c>
      <c r="C4" s="735" t="s">
        <v>809</v>
      </c>
      <c r="D4" s="734" t="s">
        <v>808</v>
      </c>
    </row>
    <row r="5" spans="1:4" ht="15">
      <c r="A5" s="736" t="s">
        <v>223</v>
      </c>
      <c r="B5" s="737">
        <v>1974</v>
      </c>
      <c r="C5" s="738">
        <v>4719</v>
      </c>
      <c r="D5" s="737">
        <v>6693</v>
      </c>
    </row>
    <row r="6" spans="1:4" ht="15">
      <c r="A6" s="739"/>
      <c r="B6" s="740"/>
      <c r="C6" s="741"/>
      <c r="D6" s="740"/>
    </row>
    <row r="7" spans="1:4" ht="15">
      <c r="A7" s="739"/>
      <c r="B7" s="740"/>
      <c r="C7" s="741"/>
      <c r="D7" s="740"/>
    </row>
    <row r="8" spans="1:4" ht="15">
      <c r="A8" s="739"/>
      <c r="B8" s="740"/>
      <c r="C8" s="741"/>
      <c r="D8" s="740"/>
    </row>
    <row r="9" spans="1:4" ht="15">
      <c r="A9" s="739" t="s">
        <v>224</v>
      </c>
      <c r="B9" s="740">
        <v>158370</v>
      </c>
      <c r="C9" s="741" t="s">
        <v>817</v>
      </c>
      <c r="D9" s="740"/>
    </row>
    <row r="10" spans="1:4" ht="15">
      <c r="A10" s="739"/>
      <c r="B10" s="742"/>
      <c r="C10" s="741"/>
      <c r="D10" s="740">
        <v>149020</v>
      </c>
    </row>
    <row r="11" spans="1:4" ht="15">
      <c r="A11" s="739"/>
      <c r="B11" s="742"/>
      <c r="C11" s="741"/>
      <c r="D11" s="740"/>
    </row>
    <row r="12" spans="1:4" ht="15">
      <c r="A12" s="739"/>
      <c r="B12" s="742"/>
      <c r="C12" s="741"/>
      <c r="D12" s="740"/>
    </row>
    <row r="13" spans="1:4" ht="15">
      <c r="A13" s="739"/>
      <c r="B13" s="742"/>
      <c r="C13" s="741"/>
      <c r="D13" s="740"/>
    </row>
    <row r="14" spans="1:4" ht="15">
      <c r="A14" s="739"/>
      <c r="B14" s="742"/>
      <c r="C14" s="741"/>
      <c r="D14" s="740"/>
    </row>
    <row r="15" spans="1:4" ht="15">
      <c r="A15" s="739"/>
      <c r="B15" s="742"/>
      <c r="C15" s="741"/>
      <c r="D15" s="740"/>
    </row>
    <row r="16" spans="1:4" ht="15">
      <c r="A16" s="739"/>
      <c r="B16" s="742"/>
      <c r="C16" s="741"/>
      <c r="D16" s="740"/>
    </row>
    <row r="17" spans="1:4" ht="15">
      <c r="A17" s="739"/>
      <c r="B17" s="742"/>
      <c r="C17" s="741"/>
      <c r="D17" s="740"/>
    </row>
    <row r="18" spans="1:4" ht="15.75" thickBot="1">
      <c r="A18" s="743"/>
      <c r="B18" s="744"/>
      <c r="C18" s="745"/>
      <c r="D18" s="746"/>
    </row>
    <row r="19" spans="1:4" ht="15.75" thickBot="1">
      <c r="A19" s="747" t="s">
        <v>321</v>
      </c>
      <c r="B19" s="748">
        <f>SUM(B5,B9)</f>
        <v>160344</v>
      </c>
      <c r="C19" s="749"/>
      <c r="D19" s="748">
        <f>SUM(D5:D18)</f>
        <v>155713</v>
      </c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S2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7.28125" style="0" customWidth="1"/>
    <col min="2" max="2" width="18.00390625" style="0" customWidth="1"/>
  </cols>
  <sheetData>
    <row r="1" spans="1:2" ht="52.5" customHeight="1">
      <c r="A1" s="760" t="s">
        <v>464</v>
      </c>
      <c r="B1" s="761"/>
    </row>
    <row r="2" spans="1:2" ht="12.75">
      <c r="A2" s="153"/>
      <c r="B2" s="154" t="s">
        <v>180</v>
      </c>
    </row>
    <row r="3" spans="1:2" ht="12.75">
      <c r="A3" s="154"/>
      <c r="B3" s="154"/>
    </row>
    <row r="4" spans="1:2" ht="24" customHeight="1">
      <c r="A4" s="46" t="s">
        <v>128</v>
      </c>
      <c r="B4" s="26" t="s">
        <v>302</v>
      </c>
    </row>
    <row r="5" spans="1:2" ht="29.25" customHeight="1">
      <c r="A5" s="193" t="s">
        <v>375</v>
      </c>
      <c r="B5" s="14">
        <v>31426320</v>
      </c>
    </row>
    <row r="6" spans="1:2" ht="24.75" customHeight="1">
      <c r="A6" s="193" t="s">
        <v>376</v>
      </c>
      <c r="B6" s="14">
        <v>131325222</v>
      </c>
    </row>
    <row r="7" spans="1:2" ht="25.5" customHeight="1">
      <c r="A7" s="193" t="s">
        <v>377</v>
      </c>
      <c r="B7" s="14">
        <v>18000000</v>
      </c>
    </row>
    <row r="8" spans="1:2" ht="24.75" customHeight="1">
      <c r="A8" s="193" t="s">
        <v>378</v>
      </c>
      <c r="B8" s="14"/>
    </row>
    <row r="9" spans="1:2" ht="27" customHeight="1">
      <c r="A9" s="193" t="s">
        <v>379</v>
      </c>
      <c r="B9" s="14"/>
    </row>
    <row r="10" spans="1:2" ht="24" customHeight="1">
      <c r="A10" s="193" t="s">
        <v>380</v>
      </c>
      <c r="B10" s="14"/>
    </row>
    <row r="11" spans="1:2" ht="33" customHeight="1">
      <c r="A11" s="194" t="s">
        <v>381</v>
      </c>
      <c r="B11" s="17">
        <f>SUM(B5:B10)</f>
        <v>180751542</v>
      </c>
    </row>
    <row r="15" spans="1:19" ht="12.7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</row>
    <row r="16" spans="1:19" ht="12.75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</row>
    <row r="17" spans="1:19" ht="12.7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</row>
    <row r="18" spans="1:19" ht="12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</row>
    <row r="19" spans="1:19" ht="12.75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1:19" ht="12.75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</row>
    <row r="21" spans="1:19" ht="12.75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G6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59.421875" style="0" customWidth="1"/>
    <col min="4" max="4" width="21.28125" style="0" customWidth="1"/>
    <col min="5" max="5" width="23.421875" style="0" customWidth="1"/>
    <col min="6" max="6" width="22.421875" style="0" customWidth="1"/>
    <col min="7" max="7" width="80.57421875" style="0" customWidth="1"/>
  </cols>
  <sheetData>
    <row r="1" spans="1:6" ht="36" customHeight="1">
      <c r="A1" s="760" t="s">
        <v>465</v>
      </c>
      <c r="B1" s="799"/>
      <c r="C1" s="799"/>
      <c r="D1" s="757"/>
      <c r="E1" s="757"/>
      <c r="F1" s="757"/>
    </row>
    <row r="2" spans="1:6" ht="15">
      <c r="A2" s="25"/>
      <c r="B2" s="5"/>
      <c r="C2" s="5"/>
      <c r="D2" s="5"/>
      <c r="E2" s="5"/>
      <c r="F2" s="5" t="s">
        <v>183</v>
      </c>
    </row>
    <row r="3" spans="1:6" ht="24.75" customHeight="1">
      <c r="A3" s="800" t="s">
        <v>128</v>
      </c>
      <c r="B3" s="801"/>
      <c r="C3" s="802"/>
      <c r="D3" s="26" t="s">
        <v>788</v>
      </c>
      <c r="E3" s="26" t="s">
        <v>823</v>
      </c>
      <c r="F3" s="26" t="s">
        <v>779</v>
      </c>
    </row>
    <row r="4" spans="1:6" ht="24" customHeight="1">
      <c r="A4" s="803" t="s">
        <v>129</v>
      </c>
      <c r="B4" s="765"/>
      <c r="C4" s="765"/>
      <c r="D4" s="28">
        <f>SUM(D5:D9)</f>
        <v>86087</v>
      </c>
      <c r="E4" s="28"/>
      <c r="F4" s="28">
        <v>86087</v>
      </c>
    </row>
    <row r="5" spans="1:6" ht="18" customHeight="1">
      <c r="A5" s="772"/>
      <c r="B5" s="779" t="s">
        <v>130</v>
      </c>
      <c r="C5" s="780"/>
      <c r="D5" s="14">
        <v>7000</v>
      </c>
      <c r="E5" s="14"/>
      <c r="F5" s="14">
        <v>7000</v>
      </c>
    </row>
    <row r="6" spans="1:6" ht="17.25" customHeight="1">
      <c r="A6" s="778"/>
      <c r="B6" s="779" t="s">
        <v>131</v>
      </c>
      <c r="C6" s="780"/>
      <c r="D6" s="14">
        <v>52000</v>
      </c>
      <c r="E6" s="14"/>
      <c r="F6" s="14">
        <v>52000</v>
      </c>
    </row>
    <row r="7" spans="1:6" ht="14.25">
      <c r="A7" s="778"/>
      <c r="B7" s="779" t="s">
        <v>132</v>
      </c>
      <c r="C7" s="780"/>
      <c r="D7" s="14">
        <v>8000</v>
      </c>
      <c r="E7" s="14"/>
      <c r="F7" s="14">
        <v>8000</v>
      </c>
    </row>
    <row r="8" spans="1:6" ht="14.25">
      <c r="A8" s="778"/>
      <c r="B8" s="779" t="s">
        <v>133</v>
      </c>
      <c r="C8" s="780"/>
      <c r="D8" s="14">
        <v>19000</v>
      </c>
      <c r="E8" s="14"/>
      <c r="F8" s="14">
        <v>19000</v>
      </c>
    </row>
    <row r="9" spans="1:6" ht="18.75" customHeight="1">
      <c r="A9" s="31"/>
      <c r="B9" s="783" t="s">
        <v>134</v>
      </c>
      <c r="C9" s="784"/>
      <c r="D9" s="14">
        <v>87</v>
      </c>
      <c r="E9" s="14"/>
      <c r="F9" s="14">
        <v>87</v>
      </c>
    </row>
    <row r="10" spans="1:6" ht="32.25" customHeight="1">
      <c r="A10" s="793" t="s">
        <v>135</v>
      </c>
      <c r="B10" s="794"/>
      <c r="C10" s="795"/>
      <c r="D10" s="28">
        <f>SUM(D11:D13)</f>
        <v>826652</v>
      </c>
      <c r="E10" s="28">
        <v>14038</v>
      </c>
      <c r="F10" s="28">
        <f>SUM(D10:E10)</f>
        <v>840690</v>
      </c>
    </row>
    <row r="11" spans="1:6" ht="14.25">
      <c r="A11" s="778"/>
      <c r="B11" s="32" t="s">
        <v>136</v>
      </c>
      <c r="C11" s="33"/>
      <c r="D11" s="14">
        <v>209725</v>
      </c>
      <c r="E11" s="14">
        <v>10064</v>
      </c>
      <c r="F11" s="14">
        <f>SUM(D11:E11)</f>
        <v>219789</v>
      </c>
    </row>
    <row r="12" spans="1:6" ht="14.25">
      <c r="A12" s="778"/>
      <c r="B12" s="32" t="s">
        <v>137</v>
      </c>
      <c r="C12" s="33"/>
      <c r="D12" s="14">
        <v>9275</v>
      </c>
      <c r="E12" s="14"/>
      <c r="F12" s="14">
        <v>9275</v>
      </c>
    </row>
    <row r="13" spans="1:6" ht="23.25" customHeight="1">
      <c r="A13" s="778"/>
      <c r="B13" s="780" t="s">
        <v>138</v>
      </c>
      <c r="C13" s="780"/>
      <c r="D13" s="14">
        <v>607652</v>
      </c>
      <c r="E13" s="14">
        <v>3974</v>
      </c>
      <c r="F13" s="14">
        <f>SUM(D13:E13)</f>
        <v>611626</v>
      </c>
    </row>
    <row r="14" spans="1:6" ht="14.25">
      <c r="A14" s="778"/>
      <c r="B14" s="796"/>
      <c r="C14" s="29" t="s">
        <v>139</v>
      </c>
      <c r="D14" s="14">
        <v>565580</v>
      </c>
      <c r="E14" s="14">
        <v>-26</v>
      </c>
      <c r="F14" s="14">
        <f>SUM(D14:E14)</f>
        <v>565554</v>
      </c>
    </row>
    <row r="15" spans="1:6" ht="14.25">
      <c r="A15" s="778"/>
      <c r="B15" s="797"/>
      <c r="C15" s="29" t="s">
        <v>140</v>
      </c>
      <c r="D15" s="14">
        <v>41361</v>
      </c>
      <c r="E15" s="14"/>
      <c r="F15" s="14">
        <f>SUM(D15:E15)</f>
        <v>41361</v>
      </c>
    </row>
    <row r="16" spans="1:6" ht="14.25">
      <c r="A16" s="778"/>
      <c r="B16" s="797"/>
      <c r="C16" s="30" t="s">
        <v>141</v>
      </c>
      <c r="D16" s="14"/>
      <c r="E16" s="14">
        <v>4000</v>
      </c>
      <c r="F16" s="14">
        <v>4000</v>
      </c>
    </row>
    <row r="17" spans="1:6" ht="19.5" customHeight="1">
      <c r="A17" s="778"/>
      <c r="B17" s="797"/>
      <c r="C17" s="30" t="s">
        <v>142</v>
      </c>
      <c r="D17" s="14"/>
      <c r="E17" s="14"/>
      <c r="F17" s="14"/>
    </row>
    <row r="18" spans="1:6" ht="19.5" customHeight="1">
      <c r="A18" s="778"/>
      <c r="B18" s="797"/>
      <c r="C18" s="30" t="s">
        <v>143</v>
      </c>
      <c r="D18" s="14"/>
      <c r="E18" s="14"/>
      <c r="F18" s="14"/>
    </row>
    <row r="19" spans="1:6" ht="19.5" customHeight="1">
      <c r="A19" s="778"/>
      <c r="B19" s="797"/>
      <c r="C19" s="30" t="s">
        <v>144</v>
      </c>
      <c r="D19" s="14"/>
      <c r="E19" s="14"/>
      <c r="F19" s="14"/>
    </row>
    <row r="20" spans="1:6" ht="19.5" customHeight="1">
      <c r="A20" s="773"/>
      <c r="B20" s="798"/>
      <c r="C20" s="30" t="s">
        <v>145</v>
      </c>
      <c r="D20" s="14">
        <v>711</v>
      </c>
      <c r="E20" s="14"/>
      <c r="F20" s="14">
        <f>SUM(D20:E20)</f>
        <v>711</v>
      </c>
    </row>
    <row r="21" spans="1:6" ht="36" customHeight="1">
      <c r="A21" s="777" t="s">
        <v>146</v>
      </c>
      <c r="B21" s="765"/>
      <c r="C21" s="765"/>
      <c r="D21" s="28">
        <f>SUM(D22:D28)</f>
        <v>243352</v>
      </c>
      <c r="E21" s="28"/>
      <c r="F21" s="28">
        <v>243352</v>
      </c>
    </row>
    <row r="22" spans="1:6" ht="14.25">
      <c r="A22" s="772"/>
      <c r="B22" s="783" t="s">
        <v>147</v>
      </c>
      <c r="C22" s="784"/>
      <c r="D22" s="14"/>
      <c r="E22" s="14"/>
      <c r="F22" s="14"/>
    </row>
    <row r="23" spans="1:6" ht="14.25">
      <c r="A23" s="778"/>
      <c r="B23" s="783" t="s">
        <v>148</v>
      </c>
      <c r="C23" s="784"/>
      <c r="D23" s="14">
        <v>48300</v>
      </c>
      <c r="E23" s="14"/>
      <c r="F23" s="14">
        <v>48300</v>
      </c>
    </row>
    <row r="24" spans="1:6" ht="14.25">
      <c r="A24" s="778"/>
      <c r="B24" s="783" t="s">
        <v>149</v>
      </c>
      <c r="C24" s="784"/>
      <c r="D24" s="14">
        <v>2300</v>
      </c>
      <c r="E24" s="14"/>
      <c r="F24" s="14">
        <v>2300</v>
      </c>
    </row>
    <row r="25" spans="1:6" ht="14.25">
      <c r="A25" s="778"/>
      <c r="B25" s="783" t="s">
        <v>150</v>
      </c>
      <c r="C25" s="784"/>
      <c r="D25" s="14">
        <v>180752</v>
      </c>
      <c r="E25" s="14"/>
      <c r="F25" s="14">
        <v>180752</v>
      </c>
    </row>
    <row r="26" spans="1:6" ht="14.25">
      <c r="A26" s="778"/>
      <c r="B26" s="783" t="s">
        <v>151</v>
      </c>
      <c r="C26" s="784"/>
      <c r="D26" s="14"/>
      <c r="E26" s="14"/>
      <c r="F26" s="14"/>
    </row>
    <row r="27" spans="1:6" ht="28.5" customHeight="1">
      <c r="A27" s="778"/>
      <c r="B27" s="791" t="s">
        <v>152</v>
      </c>
      <c r="C27" s="792"/>
      <c r="D27" s="14"/>
      <c r="E27" s="14"/>
      <c r="F27" s="14"/>
    </row>
    <row r="28" spans="1:6" ht="44.25" customHeight="1">
      <c r="A28" s="773"/>
      <c r="B28" s="791" t="s">
        <v>153</v>
      </c>
      <c r="C28" s="792"/>
      <c r="D28" s="14">
        <v>12000</v>
      </c>
      <c r="E28" s="14"/>
      <c r="F28" s="14">
        <v>12000</v>
      </c>
    </row>
    <row r="29" spans="1:6" ht="33.75" customHeight="1">
      <c r="A29" s="785" t="s">
        <v>154</v>
      </c>
      <c r="B29" s="786"/>
      <c r="C29" s="787"/>
      <c r="D29" s="28">
        <f>SUM(D30:D35)</f>
        <v>51250</v>
      </c>
      <c r="E29" s="28"/>
      <c r="F29" s="28">
        <v>51250</v>
      </c>
    </row>
    <row r="30" spans="1:7" ht="28.5" customHeight="1">
      <c r="A30" s="772"/>
      <c r="B30" s="783" t="s">
        <v>155</v>
      </c>
      <c r="C30" s="788"/>
      <c r="D30" s="14"/>
      <c r="E30" s="14"/>
      <c r="F30" s="14"/>
      <c r="G30" s="36"/>
    </row>
    <row r="31" spans="1:7" ht="27.75" customHeight="1">
      <c r="A31" s="778"/>
      <c r="B31" s="783" t="s">
        <v>156</v>
      </c>
      <c r="C31" s="788"/>
      <c r="D31" s="14">
        <v>2000</v>
      </c>
      <c r="E31" s="14"/>
      <c r="F31" s="14">
        <v>2000</v>
      </c>
      <c r="G31" s="36"/>
    </row>
    <row r="32" spans="1:7" ht="30" customHeight="1">
      <c r="A32" s="778"/>
      <c r="B32" s="783" t="s">
        <v>157</v>
      </c>
      <c r="C32" s="788"/>
      <c r="D32" s="14"/>
      <c r="E32" s="14"/>
      <c r="F32" s="14"/>
      <c r="G32" s="36"/>
    </row>
    <row r="33" spans="1:7" ht="16.5" customHeight="1">
      <c r="A33" s="778"/>
      <c r="B33" s="779" t="s">
        <v>158</v>
      </c>
      <c r="C33" s="779"/>
      <c r="D33" s="14">
        <v>49250</v>
      </c>
      <c r="E33" s="14"/>
      <c r="F33" s="14">
        <v>49250</v>
      </c>
      <c r="G33" s="37"/>
    </row>
    <row r="34" spans="1:7" ht="14.25">
      <c r="A34" s="778"/>
      <c r="B34" s="779" t="s">
        <v>159</v>
      </c>
      <c r="C34" s="779"/>
      <c r="D34" s="14"/>
      <c r="E34" s="14"/>
      <c r="F34" s="14"/>
      <c r="G34" s="37"/>
    </row>
    <row r="35" spans="1:7" ht="17.25" customHeight="1">
      <c r="A35" s="778"/>
      <c r="B35" s="779" t="s">
        <v>160</v>
      </c>
      <c r="C35" s="779"/>
      <c r="D35" s="14"/>
      <c r="E35" s="14"/>
      <c r="F35" s="14"/>
      <c r="G35" s="37"/>
    </row>
    <row r="36" spans="1:7" ht="15">
      <c r="A36" s="778"/>
      <c r="B36" s="789"/>
      <c r="C36" s="38" t="s">
        <v>161</v>
      </c>
      <c r="D36" s="14"/>
      <c r="E36" s="14"/>
      <c r="F36" s="14"/>
      <c r="G36" s="39"/>
    </row>
    <row r="37" spans="1:6" ht="14.25">
      <c r="A37" s="773"/>
      <c r="B37" s="790"/>
      <c r="C37" s="40" t="s">
        <v>162</v>
      </c>
      <c r="D37" s="14"/>
      <c r="E37" s="14"/>
      <c r="F37" s="14"/>
    </row>
    <row r="38" spans="1:6" ht="48" customHeight="1">
      <c r="A38" s="777" t="s">
        <v>163</v>
      </c>
      <c r="B38" s="765"/>
      <c r="C38" s="765"/>
      <c r="D38" s="28">
        <f>SUM(D39:D42)</f>
        <v>71815</v>
      </c>
      <c r="E38" s="28"/>
      <c r="F38" s="28">
        <f>SUM(D38:E38)</f>
        <v>71815</v>
      </c>
    </row>
    <row r="39" spans="1:6" ht="22.5" customHeight="1">
      <c r="A39" s="772"/>
      <c r="B39" s="779" t="s">
        <v>164</v>
      </c>
      <c r="C39" s="780"/>
      <c r="D39" s="14">
        <v>6950</v>
      </c>
      <c r="E39" s="14"/>
      <c r="F39" s="14">
        <v>6950</v>
      </c>
    </row>
    <row r="40" spans="1:6" ht="19.5" customHeight="1">
      <c r="A40" s="778"/>
      <c r="B40" s="779" t="s">
        <v>165</v>
      </c>
      <c r="C40" s="780"/>
      <c r="D40" s="14"/>
      <c r="E40" s="14"/>
      <c r="F40" s="14"/>
    </row>
    <row r="41" spans="1:6" ht="19.5" customHeight="1">
      <c r="A41" s="778"/>
      <c r="B41" s="781" t="s">
        <v>166</v>
      </c>
      <c r="C41" s="782"/>
      <c r="D41" s="14">
        <v>36665</v>
      </c>
      <c r="E41" s="14"/>
      <c r="F41" s="14">
        <f>SUM(D41:E41)</f>
        <v>36665</v>
      </c>
    </row>
    <row r="42" spans="1:6" ht="29.25" customHeight="1">
      <c r="A42" s="778"/>
      <c r="B42" s="783" t="s">
        <v>167</v>
      </c>
      <c r="C42" s="784"/>
      <c r="D42" s="14">
        <v>28200</v>
      </c>
      <c r="E42" s="14"/>
      <c r="F42" s="14">
        <v>28200</v>
      </c>
    </row>
    <row r="43" spans="1:7" ht="18.75" customHeight="1">
      <c r="A43" s="770" t="s">
        <v>168</v>
      </c>
      <c r="B43" s="771"/>
      <c r="C43" s="771"/>
      <c r="D43" s="14">
        <f>SUM(D44:D45)</f>
        <v>0</v>
      </c>
      <c r="E43" s="14"/>
      <c r="F43" s="14">
        <v>0</v>
      </c>
      <c r="G43" s="41"/>
    </row>
    <row r="44" spans="1:6" ht="31.5" customHeight="1">
      <c r="A44" s="772"/>
      <c r="B44" s="774" t="s">
        <v>169</v>
      </c>
      <c r="C44" s="775"/>
      <c r="D44" s="14"/>
      <c r="E44" s="14"/>
      <c r="F44" s="14"/>
    </row>
    <row r="45" spans="1:6" ht="30.75" customHeight="1">
      <c r="A45" s="773"/>
      <c r="B45" s="774" t="s">
        <v>170</v>
      </c>
      <c r="C45" s="775"/>
      <c r="D45" s="14"/>
      <c r="E45" s="14"/>
      <c r="F45" s="14"/>
    </row>
    <row r="46" spans="1:6" ht="23.25" customHeight="1">
      <c r="A46" s="776" t="s">
        <v>789</v>
      </c>
      <c r="B46" s="766"/>
      <c r="C46" s="766"/>
      <c r="D46" s="28">
        <f>SUM(D47:D48)</f>
        <v>210000</v>
      </c>
      <c r="E46" s="28">
        <v>24</v>
      </c>
      <c r="F46" s="28">
        <v>210024</v>
      </c>
    </row>
    <row r="47" spans="1:6" ht="12.75">
      <c r="A47" s="767"/>
      <c r="B47" s="769" t="s">
        <v>172</v>
      </c>
      <c r="C47" s="769"/>
      <c r="D47" s="14">
        <v>210000</v>
      </c>
      <c r="E47" s="14"/>
      <c r="F47" s="14">
        <v>210000</v>
      </c>
    </row>
    <row r="48" spans="1:6" ht="12.75">
      <c r="A48" s="754"/>
      <c r="B48" s="768" t="s">
        <v>790</v>
      </c>
      <c r="C48" s="768"/>
      <c r="D48" s="14"/>
      <c r="E48" s="14">
        <v>24</v>
      </c>
      <c r="F48" s="14">
        <v>24</v>
      </c>
    </row>
    <row r="49" spans="1:6" ht="27" customHeight="1">
      <c r="A49" s="765" t="s">
        <v>174</v>
      </c>
      <c r="B49" s="766"/>
      <c r="C49" s="766"/>
      <c r="D49" s="14">
        <f>SUM(D50:D53)</f>
        <v>0</v>
      </c>
      <c r="E49" s="14"/>
      <c r="F49" s="14">
        <v>0</v>
      </c>
    </row>
    <row r="50" spans="1:6" ht="12.75" customHeight="1">
      <c r="A50" s="767"/>
      <c r="B50" s="768" t="s">
        <v>175</v>
      </c>
      <c r="C50" s="768"/>
      <c r="D50" s="14"/>
      <c r="E50" s="14"/>
      <c r="F50" s="14"/>
    </row>
    <row r="51" spans="1:6" ht="12.75" customHeight="1">
      <c r="A51" s="754"/>
      <c r="B51" s="768" t="s">
        <v>176</v>
      </c>
      <c r="C51" s="768"/>
      <c r="D51" s="14"/>
      <c r="E51" s="14"/>
      <c r="F51" s="14"/>
    </row>
    <row r="52" spans="1:6" ht="12.75">
      <c r="A52" s="754"/>
      <c r="B52" s="769" t="s">
        <v>177</v>
      </c>
      <c r="C52" s="769"/>
      <c r="D52" s="14"/>
      <c r="E52" s="14"/>
      <c r="F52" s="14"/>
    </row>
    <row r="53" spans="1:6" ht="12.75">
      <c r="A53" s="754"/>
      <c r="B53" s="769" t="s">
        <v>178</v>
      </c>
      <c r="C53" s="769"/>
      <c r="D53" s="14"/>
      <c r="E53" s="14"/>
      <c r="F53" s="14"/>
    </row>
    <row r="54" spans="1:6" ht="24" customHeight="1">
      <c r="A54" s="762" t="s">
        <v>179</v>
      </c>
      <c r="B54" s="763"/>
      <c r="C54" s="764"/>
      <c r="D54" s="44">
        <f>SUM(D49,D46,D43,D38,D29,D21,D10,D4)</f>
        <v>1489156</v>
      </c>
      <c r="E54" s="44">
        <v>14062</v>
      </c>
      <c r="F54" s="44">
        <f>SUM(D54:E54)</f>
        <v>1503218</v>
      </c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</sheetData>
  <sheetProtection/>
  <mergeCells count="52">
    <mergeCell ref="A54:C54"/>
    <mergeCell ref="A49:C49"/>
    <mergeCell ref="A50:A53"/>
    <mergeCell ref="B50:C50"/>
    <mergeCell ref="B51:C51"/>
    <mergeCell ref="B52:C52"/>
    <mergeCell ref="B53:C53"/>
    <mergeCell ref="A43:C43"/>
    <mergeCell ref="A44:A45"/>
    <mergeCell ref="B44:C44"/>
    <mergeCell ref="B45:C45"/>
    <mergeCell ref="A46:C46"/>
    <mergeCell ref="A47:A48"/>
    <mergeCell ref="B47:C47"/>
    <mergeCell ref="B48:C48"/>
    <mergeCell ref="A38:C38"/>
    <mergeCell ref="A39:A42"/>
    <mergeCell ref="B39:C39"/>
    <mergeCell ref="B40:C40"/>
    <mergeCell ref="B41:C41"/>
    <mergeCell ref="B42:C42"/>
    <mergeCell ref="A29:C29"/>
    <mergeCell ref="A30:A37"/>
    <mergeCell ref="B30:C30"/>
    <mergeCell ref="B31:C31"/>
    <mergeCell ref="B32:C32"/>
    <mergeCell ref="B33:C33"/>
    <mergeCell ref="B34:C34"/>
    <mergeCell ref="B35:C35"/>
    <mergeCell ref="B36:B37"/>
    <mergeCell ref="A22:A28"/>
    <mergeCell ref="B22:C22"/>
    <mergeCell ref="B23:C23"/>
    <mergeCell ref="B24:C24"/>
    <mergeCell ref="B25:C25"/>
    <mergeCell ref="B26:C26"/>
    <mergeCell ref="B27:C27"/>
    <mergeCell ref="B28:C28"/>
    <mergeCell ref="B9:C9"/>
    <mergeCell ref="A10:C10"/>
    <mergeCell ref="A11:A20"/>
    <mergeCell ref="B13:C13"/>
    <mergeCell ref="B14:B20"/>
    <mergeCell ref="A21:C21"/>
    <mergeCell ref="A1:F1"/>
    <mergeCell ref="A3:C3"/>
    <mergeCell ref="A4:C4"/>
    <mergeCell ref="A5:A8"/>
    <mergeCell ref="B5:C5"/>
    <mergeCell ref="B6:C6"/>
    <mergeCell ref="B7:C7"/>
    <mergeCell ref="B8:C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G63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6.28125" style="0" customWidth="1"/>
    <col min="4" max="4" width="16.00390625" style="0" customWidth="1"/>
    <col min="5" max="5" width="21.57421875" style="0" customWidth="1"/>
    <col min="6" max="6" width="22.28125" style="0" customWidth="1"/>
    <col min="7" max="7" width="80.57421875" style="0" customWidth="1"/>
  </cols>
  <sheetData>
    <row r="1" spans="1:6" ht="36" customHeight="1">
      <c r="A1" s="760" t="s">
        <v>467</v>
      </c>
      <c r="B1" s="799"/>
      <c r="C1" s="799"/>
      <c r="D1" s="804"/>
      <c r="E1" s="804"/>
      <c r="F1" s="804"/>
    </row>
    <row r="2" spans="1:6" ht="15">
      <c r="A2" s="25"/>
      <c r="B2" s="5"/>
      <c r="C2" s="5"/>
      <c r="D2" s="5"/>
      <c r="E2" s="5"/>
      <c r="F2" s="5" t="s">
        <v>187</v>
      </c>
    </row>
    <row r="3" spans="1:6" ht="24.75" customHeight="1">
      <c r="A3" s="805" t="s">
        <v>128</v>
      </c>
      <c r="B3" s="806"/>
      <c r="C3" s="806"/>
      <c r="D3" s="26" t="s">
        <v>185</v>
      </c>
      <c r="E3" s="26" t="s">
        <v>186</v>
      </c>
      <c r="F3" s="26" t="s">
        <v>424</v>
      </c>
    </row>
    <row r="4" spans="1:6" ht="24" customHeight="1">
      <c r="A4" s="803" t="s">
        <v>129</v>
      </c>
      <c r="B4" s="765"/>
      <c r="C4" s="765"/>
      <c r="D4" s="28">
        <f>SUM(D5:D9)</f>
        <v>86000</v>
      </c>
      <c r="E4" s="28">
        <f>SUM(E5:E9)</f>
        <v>84500</v>
      </c>
      <c r="F4" s="28">
        <f>SUM(F5:F9)</f>
        <v>84200</v>
      </c>
    </row>
    <row r="5" spans="1:6" ht="18" customHeight="1">
      <c r="A5" s="772"/>
      <c r="B5" s="779" t="s">
        <v>130</v>
      </c>
      <c r="C5" s="780"/>
      <c r="D5" s="14">
        <v>7000</v>
      </c>
      <c r="E5" s="14">
        <v>6500</v>
      </c>
      <c r="F5" s="14">
        <v>6200</v>
      </c>
    </row>
    <row r="6" spans="1:6" ht="17.25" customHeight="1">
      <c r="A6" s="778"/>
      <c r="B6" s="779" t="s">
        <v>131</v>
      </c>
      <c r="C6" s="780"/>
      <c r="D6" s="14">
        <v>52000</v>
      </c>
      <c r="E6" s="14">
        <v>54000</v>
      </c>
      <c r="F6" s="14">
        <v>56000</v>
      </c>
    </row>
    <row r="7" spans="1:6" ht="14.25">
      <c r="A7" s="778"/>
      <c r="B7" s="779" t="s">
        <v>132</v>
      </c>
      <c r="C7" s="780"/>
      <c r="D7" s="14">
        <v>8000</v>
      </c>
      <c r="E7" s="14">
        <v>7000</v>
      </c>
      <c r="F7" s="14">
        <v>6000</v>
      </c>
    </row>
    <row r="8" spans="1:6" ht="14.25">
      <c r="A8" s="778"/>
      <c r="B8" s="779" t="s">
        <v>133</v>
      </c>
      <c r="C8" s="780"/>
      <c r="D8" s="14">
        <v>19000</v>
      </c>
      <c r="E8" s="14">
        <v>17000</v>
      </c>
      <c r="F8" s="14">
        <v>16000</v>
      </c>
    </row>
    <row r="9" spans="1:6" ht="18.75" customHeight="1">
      <c r="A9" s="31"/>
      <c r="B9" s="783" t="s">
        <v>134</v>
      </c>
      <c r="C9" s="784"/>
      <c r="D9" s="14"/>
      <c r="E9" s="14"/>
      <c r="F9" s="14"/>
    </row>
    <row r="10" spans="1:6" ht="32.25" customHeight="1">
      <c r="A10" s="793" t="s">
        <v>135</v>
      </c>
      <c r="B10" s="794"/>
      <c r="C10" s="795"/>
      <c r="D10" s="28">
        <f>SUM(D11:D13)</f>
        <v>807170</v>
      </c>
      <c r="E10" s="28">
        <f>SUM(E11:E13)</f>
        <v>802500</v>
      </c>
      <c r="F10" s="28">
        <f>SUM(F11:F13)</f>
        <v>817300</v>
      </c>
    </row>
    <row r="11" spans="1:6" ht="14.25">
      <c r="A11" s="778"/>
      <c r="B11" s="32" t="s">
        <v>136</v>
      </c>
      <c r="C11" s="33"/>
      <c r="D11" s="14">
        <v>204680</v>
      </c>
      <c r="E11" s="14">
        <v>200500</v>
      </c>
      <c r="F11" s="14">
        <v>202800</v>
      </c>
    </row>
    <row r="12" spans="1:6" ht="14.25">
      <c r="A12" s="778"/>
      <c r="B12" s="32" t="s">
        <v>137</v>
      </c>
      <c r="C12" s="33"/>
      <c r="D12" s="14"/>
      <c r="E12" s="14"/>
      <c r="F12" s="14"/>
    </row>
    <row r="13" spans="1:6" ht="23.25" customHeight="1">
      <c r="A13" s="778"/>
      <c r="B13" s="780" t="s">
        <v>138</v>
      </c>
      <c r="C13" s="780"/>
      <c r="D13" s="14">
        <f>SUM(D14:D20)</f>
        <v>602490</v>
      </c>
      <c r="E13" s="14">
        <f>SUM(E14:E20)</f>
        <v>602000</v>
      </c>
      <c r="F13" s="14">
        <f>SUM(F14:F20)</f>
        <v>614500</v>
      </c>
    </row>
    <row r="14" spans="1:6" ht="14.25">
      <c r="A14" s="778"/>
      <c r="B14" s="796"/>
      <c r="C14" s="29" t="s">
        <v>139</v>
      </c>
      <c r="D14" s="14">
        <v>565440</v>
      </c>
      <c r="E14" s="14">
        <v>560000</v>
      </c>
      <c r="F14" s="14">
        <v>562500</v>
      </c>
    </row>
    <row r="15" spans="1:6" ht="14.25">
      <c r="A15" s="778"/>
      <c r="B15" s="797"/>
      <c r="C15" s="29" t="s">
        <v>140</v>
      </c>
      <c r="D15" s="14">
        <v>37050</v>
      </c>
      <c r="E15" s="14">
        <v>42000</v>
      </c>
      <c r="F15" s="14">
        <v>52000</v>
      </c>
    </row>
    <row r="16" spans="1:6" ht="28.5">
      <c r="A16" s="778"/>
      <c r="B16" s="797"/>
      <c r="C16" s="30" t="s">
        <v>141</v>
      </c>
      <c r="D16" s="14"/>
      <c r="E16" s="14"/>
      <c r="F16" s="14"/>
    </row>
    <row r="17" spans="1:6" ht="19.5" customHeight="1">
      <c r="A17" s="778"/>
      <c r="B17" s="797"/>
      <c r="C17" s="30" t="s">
        <v>142</v>
      </c>
      <c r="D17" s="14"/>
      <c r="E17" s="14"/>
      <c r="F17" s="14"/>
    </row>
    <row r="18" spans="1:6" ht="19.5" customHeight="1">
      <c r="A18" s="778"/>
      <c r="B18" s="797"/>
      <c r="C18" s="30" t="s">
        <v>143</v>
      </c>
      <c r="D18" s="14"/>
      <c r="E18" s="14"/>
      <c r="F18" s="14"/>
    </row>
    <row r="19" spans="1:6" ht="19.5" customHeight="1">
      <c r="A19" s="778"/>
      <c r="B19" s="797"/>
      <c r="C19" s="30" t="s">
        <v>144</v>
      </c>
      <c r="D19" s="14"/>
      <c r="E19" s="14"/>
      <c r="F19" s="14"/>
    </row>
    <row r="20" spans="1:6" ht="19.5" customHeight="1">
      <c r="A20" s="773"/>
      <c r="B20" s="798"/>
      <c r="C20" s="30" t="s">
        <v>145</v>
      </c>
      <c r="D20" s="14"/>
      <c r="E20" s="14"/>
      <c r="F20" s="14"/>
    </row>
    <row r="21" spans="1:6" ht="36" customHeight="1">
      <c r="A21" s="777" t="s">
        <v>146</v>
      </c>
      <c r="B21" s="765"/>
      <c r="C21" s="765"/>
      <c r="D21" s="28">
        <f>SUM(D22:D28)</f>
        <v>243352</v>
      </c>
      <c r="E21" s="28">
        <f>SUM(E22:E28)</f>
        <v>248000</v>
      </c>
      <c r="F21" s="28">
        <f>SUM(F22:F28)</f>
        <v>250000</v>
      </c>
    </row>
    <row r="22" spans="1:6" ht="14.25">
      <c r="A22" s="772"/>
      <c r="B22" s="783" t="s">
        <v>147</v>
      </c>
      <c r="C22" s="784"/>
      <c r="D22" s="14"/>
      <c r="E22" s="14"/>
      <c r="F22" s="14"/>
    </row>
    <row r="23" spans="1:6" ht="14.25">
      <c r="A23" s="778"/>
      <c r="B23" s="783" t="s">
        <v>148</v>
      </c>
      <c r="C23" s="784"/>
      <c r="D23" s="14">
        <v>48300</v>
      </c>
      <c r="E23" s="14">
        <v>49000</v>
      </c>
      <c r="F23" s="14">
        <v>50500</v>
      </c>
    </row>
    <row r="24" spans="1:6" ht="14.25">
      <c r="A24" s="778"/>
      <c r="B24" s="783" t="s">
        <v>149</v>
      </c>
      <c r="C24" s="784"/>
      <c r="D24" s="14">
        <v>2300</v>
      </c>
      <c r="E24" s="14">
        <v>2000</v>
      </c>
      <c r="F24" s="14">
        <v>2200</v>
      </c>
    </row>
    <row r="25" spans="1:6" ht="14.25">
      <c r="A25" s="778"/>
      <c r="B25" s="783" t="s">
        <v>150</v>
      </c>
      <c r="C25" s="784"/>
      <c r="D25" s="14">
        <v>180752</v>
      </c>
      <c r="E25" s="14">
        <v>182000</v>
      </c>
      <c r="F25" s="14">
        <v>180800</v>
      </c>
    </row>
    <row r="26" spans="1:6" ht="14.25">
      <c r="A26" s="778"/>
      <c r="B26" s="783" t="s">
        <v>151</v>
      </c>
      <c r="C26" s="784"/>
      <c r="D26" s="14"/>
      <c r="E26" s="14">
        <v>2000</v>
      </c>
      <c r="F26" s="14">
        <v>3000</v>
      </c>
    </row>
    <row r="27" spans="1:6" ht="28.5" customHeight="1">
      <c r="A27" s="778"/>
      <c r="B27" s="791" t="s">
        <v>152</v>
      </c>
      <c r="C27" s="792"/>
      <c r="D27" s="14"/>
      <c r="E27" s="14"/>
      <c r="F27" s="14"/>
    </row>
    <row r="28" spans="1:6" ht="44.25" customHeight="1">
      <c r="A28" s="773"/>
      <c r="B28" s="791" t="s">
        <v>153</v>
      </c>
      <c r="C28" s="792"/>
      <c r="D28" s="14">
        <v>12000</v>
      </c>
      <c r="E28" s="14">
        <v>13000</v>
      </c>
      <c r="F28" s="14">
        <v>13500</v>
      </c>
    </row>
    <row r="29" spans="1:6" ht="33.75" customHeight="1">
      <c r="A29" s="785" t="s">
        <v>154</v>
      </c>
      <c r="B29" s="786"/>
      <c r="C29" s="787"/>
      <c r="D29" s="28">
        <f>SUM(D30:D35)</f>
        <v>51250</v>
      </c>
      <c r="E29" s="28">
        <f>SUM(E30:E35)</f>
        <v>42000</v>
      </c>
      <c r="F29" s="28">
        <f>SUM(F30:F35)</f>
        <v>26667</v>
      </c>
    </row>
    <row r="30" spans="1:7" ht="28.5" customHeight="1">
      <c r="A30" s="772"/>
      <c r="B30" s="783" t="s">
        <v>155</v>
      </c>
      <c r="C30" s="788"/>
      <c r="D30" s="14"/>
      <c r="E30" s="14"/>
      <c r="F30" s="14"/>
      <c r="G30" s="36"/>
    </row>
    <row r="31" spans="1:7" ht="27.75" customHeight="1">
      <c r="A31" s="778"/>
      <c r="B31" s="783" t="s">
        <v>156</v>
      </c>
      <c r="C31" s="788"/>
      <c r="D31" s="14">
        <v>2000</v>
      </c>
      <c r="E31" s="14">
        <v>2000</v>
      </c>
      <c r="F31" s="14"/>
      <c r="G31" s="36"/>
    </row>
    <row r="32" spans="1:7" ht="30" customHeight="1">
      <c r="A32" s="778"/>
      <c r="B32" s="783" t="s">
        <v>157</v>
      </c>
      <c r="C32" s="788"/>
      <c r="D32" s="14"/>
      <c r="E32" s="14"/>
      <c r="F32" s="14"/>
      <c r="G32" s="36"/>
    </row>
    <row r="33" spans="1:7" ht="16.5" customHeight="1">
      <c r="A33" s="778"/>
      <c r="B33" s="779" t="s">
        <v>158</v>
      </c>
      <c r="C33" s="779"/>
      <c r="D33" s="14">
        <v>49250</v>
      </c>
      <c r="E33" s="14">
        <v>40000</v>
      </c>
      <c r="F33" s="14">
        <v>26667</v>
      </c>
      <c r="G33" s="37"/>
    </row>
    <row r="34" spans="1:7" ht="14.25">
      <c r="A34" s="778"/>
      <c r="B34" s="779" t="s">
        <v>159</v>
      </c>
      <c r="C34" s="779"/>
      <c r="D34" s="14"/>
      <c r="E34" s="14"/>
      <c r="F34" s="14"/>
      <c r="G34" s="37"/>
    </row>
    <row r="35" spans="1:7" ht="17.25" customHeight="1">
      <c r="A35" s="778"/>
      <c r="B35" s="779" t="s">
        <v>160</v>
      </c>
      <c r="C35" s="779"/>
      <c r="D35" s="14">
        <f>SUM(D36:D37)</f>
        <v>0</v>
      </c>
      <c r="E35" s="14">
        <f>SUM(E36:E37)</f>
        <v>0</v>
      </c>
      <c r="F35" s="14">
        <f>SUM(F36:F37)</f>
        <v>0</v>
      </c>
      <c r="G35" s="37"/>
    </row>
    <row r="36" spans="1:7" ht="15">
      <c r="A36" s="778"/>
      <c r="B36" s="789"/>
      <c r="C36" s="38" t="s">
        <v>161</v>
      </c>
      <c r="D36" s="14"/>
      <c r="E36" s="14"/>
      <c r="F36" s="14"/>
      <c r="G36" s="39"/>
    </row>
    <row r="37" spans="1:6" ht="14.25">
      <c r="A37" s="773"/>
      <c r="B37" s="790"/>
      <c r="C37" s="40" t="s">
        <v>162</v>
      </c>
      <c r="D37" s="14"/>
      <c r="E37" s="14"/>
      <c r="F37" s="14"/>
    </row>
    <row r="38" spans="1:6" ht="48" customHeight="1">
      <c r="A38" s="777" t="s">
        <v>163</v>
      </c>
      <c r="B38" s="765"/>
      <c r="C38" s="765"/>
      <c r="D38" s="28">
        <f>SUM(D39:D42)</f>
        <v>42041</v>
      </c>
      <c r="E38" s="28">
        <f>SUM(E39:E42)</f>
        <v>12000</v>
      </c>
      <c r="F38" s="28">
        <f>SUM(F39:F42)</f>
        <v>18500</v>
      </c>
    </row>
    <row r="39" spans="1:6" ht="22.5" customHeight="1">
      <c r="A39" s="772"/>
      <c r="B39" s="779" t="s">
        <v>164</v>
      </c>
      <c r="C39" s="780"/>
      <c r="D39" s="14">
        <v>6100</v>
      </c>
      <c r="E39" s="14">
        <v>5000</v>
      </c>
      <c r="F39" s="14">
        <v>12000</v>
      </c>
    </row>
    <row r="40" spans="1:6" ht="19.5" customHeight="1">
      <c r="A40" s="778"/>
      <c r="B40" s="779" t="s">
        <v>165</v>
      </c>
      <c r="C40" s="780"/>
      <c r="D40" s="14"/>
      <c r="E40" s="14"/>
      <c r="F40" s="14"/>
    </row>
    <row r="41" spans="1:6" ht="19.5" customHeight="1">
      <c r="A41" s="778"/>
      <c r="B41" s="781" t="s">
        <v>166</v>
      </c>
      <c r="C41" s="782"/>
      <c r="D41" s="14">
        <v>9941</v>
      </c>
      <c r="E41" s="14">
        <v>7000</v>
      </c>
      <c r="F41" s="14">
        <v>6500</v>
      </c>
    </row>
    <row r="42" spans="1:6" ht="29.25" customHeight="1">
      <c r="A42" s="778"/>
      <c r="B42" s="783" t="s">
        <v>167</v>
      </c>
      <c r="C42" s="784"/>
      <c r="D42" s="14">
        <v>26000</v>
      </c>
      <c r="E42" s="14"/>
      <c r="F42" s="14"/>
    </row>
    <row r="43" spans="1:7" ht="18.75" customHeight="1">
      <c r="A43" s="770" t="s">
        <v>168</v>
      </c>
      <c r="B43" s="771"/>
      <c r="C43" s="771"/>
      <c r="D43" s="14">
        <f>SUM(D44:D45)</f>
        <v>0</v>
      </c>
      <c r="E43" s="14">
        <f>SUM(E44:E45)</f>
        <v>0</v>
      </c>
      <c r="F43" s="14">
        <f>SUM(F44:F45)</f>
        <v>0</v>
      </c>
      <c r="G43" s="41"/>
    </row>
    <row r="44" spans="1:6" ht="31.5" customHeight="1">
      <c r="A44" s="772"/>
      <c r="B44" s="774" t="s">
        <v>169</v>
      </c>
      <c r="C44" s="775"/>
      <c r="D44" s="14"/>
      <c r="E44" s="14"/>
      <c r="F44" s="14"/>
    </row>
    <row r="45" spans="1:6" ht="30.75" customHeight="1">
      <c r="A45" s="773"/>
      <c r="B45" s="774" t="s">
        <v>170</v>
      </c>
      <c r="C45" s="775"/>
      <c r="D45" s="14"/>
      <c r="E45" s="14"/>
      <c r="F45" s="14"/>
    </row>
    <row r="46" spans="1:6" ht="23.25" customHeight="1">
      <c r="A46" s="776" t="s">
        <v>171</v>
      </c>
      <c r="B46" s="766"/>
      <c r="C46" s="766"/>
      <c r="D46" s="28">
        <f>SUM(D47:D48)</f>
        <v>210000</v>
      </c>
      <c r="E46" s="28">
        <f>SUM(E47:E48)</f>
        <v>0</v>
      </c>
      <c r="F46" s="28">
        <f>SUM(F47:F48)</f>
        <v>0</v>
      </c>
    </row>
    <row r="47" spans="1:6" ht="12.75">
      <c r="A47" s="767"/>
      <c r="B47" s="769" t="s">
        <v>172</v>
      </c>
      <c r="C47" s="769"/>
      <c r="D47" s="14">
        <v>210000</v>
      </c>
      <c r="E47" s="14">
        <v>0</v>
      </c>
      <c r="F47" s="14">
        <v>0</v>
      </c>
    </row>
    <row r="48" spans="1:6" ht="12.75">
      <c r="A48" s="754"/>
      <c r="B48" s="768" t="s">
        <v>173</v>
      </c>
      <c r="C48" s="768"/>
      <c r="D48" s="14"/>
      <c r="E48" s="14"/>
      <c r="F48" s="14"/>
    </row>
    <row r="49" spans="1:6" ht="27" customHeight="1">
      <c r="A49" s="765" t="s">
        <v>174</v>
      </c>
      <c r="B49" s="766"/>
      <c r="C49" s="766"/>
      <c r="D49" s="14">
        <f>SUM(D50:D53)</f>
        <v>0</v>
      </c>
      <c r="E49" s="14">
        <f>SUM(E50:E53)</f>
        <v>0</v>
      </c>
      <c r="F49" s="14">
        <f>SUM(F50:F53)</f>
        <v>0</v>
      </c>
    </row>
    <row r="50" spans="1:6" ht="12.75" customHeight="1">
      <c r="A50" s="767"/>
      <c r="B50" s="768" t="s">
        <v>175</v>
      </c>
      <c r="C50" s="768"/>
      <c r="D50" s="14"/>
      <c r="E50" s="14"/>
      <c r="F50" s="14"/>
    </row>
    <row r="51" spans="1:6" ht="12.75" customHeight="1">
      <c r="A51" s="754"/>
      <c r="B51" s="768" t="s">
        <v>176</v>
      </c>
      <c r="C51" s="768"/>
      <c r="D51" s="14"/>
      <c r="E51" s="14"/>
      <c r="F51" s="14"/>
    </row>
    <row r="52" spans="1:6" ht="12.75">
      <c r="A52" s="754"/>
      <c r="B52" s="769" t="s">
        <v>177</v>
      </c>
      <c r="C52" s="769"/>
      <c r="D52" s="14"/>
      <c r="E52" s="14"/>
      <c r="F52" s="14"/>
    </row>
    <row r="53" spans="1:6" ht="12.75">
      <c r="A53" s="754"/>
      <c r="B53" s="769" t="s">
        <v>178</v>
      </c>
      <c r="C53" s="769"/>
      <c r="D53" s="14"/>
      <c r="E53" s="14"/>
      <c r="F53" s="14"/>
    </row>
    <row r="54" spans="1:6" ht="24" customHeight="1">
      <c r="A54" s="762" t="s">
        <v>179</v>
      </c>
      <c r="B54" s="763"/>
      <c r="C54" s="764"/>
      <c r="D54" s="44">
        <f>SUM(D49,D46,D43,D38,D29,D21,D10,D4)</f>
        <v>1439813</v>
      </c>
      <c r="E54" s="44">
        <f>SUM(E49,E46,E43,E38,E29,E21,E10,E4)</f>
        <v>1189000</v>
      </c>
      <c r="F54" s="44">
        <f>SUM(F49,F46,F43,F38,F29,F21,F10,F4)</f>
        <v>1196667</v>
      </c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</sheetData>
  <sheetProtection/>
  <mergeCells count="52">
    <mergeCell ref="B27:C27"/>
    <mergeCell ref="A22:A28"/>
    <mergeCell ref="B28:C28"/>
    <mergeCell ref="B22:C22"/>
    <mergeCell ref="B23:C23"/>
    <mergeCell ref="B24:C24"/>
    <mergeCell ref="B25:C25"/>
    <mergeCell ref="B6:C6"/>
    <mergeCell ref="B9:C9"/>
    <mergeCell ref="A11:A20"/>
    <mergeCell ref="B14:B20"/>
    <mergeCell ref="B26:C26"/>
    <mergeCell ref="A21:C21"/>
    <mergeCell ref="A29:C29"/>
    <mergeCell ref="A1:F1"/>
    <mergeCell ref="A3:C3"/>
    <mergeCell ref="A5:A8"/>
    <mergeCell ref="B7:C7"/>
    <mergeCell ref="B8:C8"/>
    <mergeCell ref="A10:C10"/>
    <mergeCell ref="B13:C13"/>
    <mergeCell ref="A4:C4"/>
    <mergeCell ref="B5:C5"/>
    <mergeCell ref="B44:C44"/>
    <mergeCell ref="B45:C45"/>
    <mergeCell ref="A30:A37"/>
    <mergeCell ref="B30:C30"/>
    <mergeCell ref="B33:C33"/>
    <mergeCell ref="B34:C34"/>
    <mergeCell ref="B31:C31"/>
    <mergeCell ref="B32:C32"/>
    <mergeCell ref="B35:C35"/>
    <mergeCell ref="B50:C50"/>
    <mergeCell ref="B51:C51"/>
    <mergeCell ref="A38:C38"/>
    <mergeCell ref="B39:C39"/>
    <mergeCell ref="B40:C40"/>
    <mergeCell ref="A39:A42"/>
    <mergeCell ref="B42:C42"/>
    <mergeCell ref="B41:C41"/>
    <mergeCell ref="A46:C46"/>
    <mergeCell ref="A43:C43"/>
    <mergeCell ref="A54:C54"/>
    <mergeCell ref="A44:A45"/>
    <mergeCell ref="B36:B37"/>
    <mergeCell ref="B47:C47"/>
    <mergeCell ref="A49:C49"/>
    <mergeCell ref="B52:C52"/>
    <mergeCell ref="B53:C53"/>
    <mergeCell ref="A47:A48"/>
    <mergeCell ref="A50:A53"/>
    <mergeCell ref="B48:C4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J164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3.7109375" style="0" customWidth="1"/>
    <col min="4" max="4" width="15.8515625" style="0" customWidth="1"/>
    <col min="5" max="5" width="13.140625" style="0" customWidth="1"/>
    <col min="6" max="6" width="11.421875" style="0" customWidth="1"/>
    <col min="7" max="9" width="12.28125" style="0" customWidth="1"/>
  </cols>
  <sheetData>
    <row r="1" spans="1:9" ht="30" customHeight="1">
      <c r="A1" s="760" t="s">
        <v>468</v>
      </c>
      <c r="B1" s="799"/>
      <c r="C1" s="799"/>
      <c r="D1" s="799"/>
      <c r="E1" s="799"/>
      <c r="F1" s="804"/>
      <c r="G1" s="804"/>
      <c r="H1" s="804"/>
      <c r="I1" s="804"/>
    </row>
    <row r="2" spans="1:9" ht="11.25" customHeight="1">
      <c r="A2" s="25"/>
      <c r="B2" s="5"/>
      <c r="C2" s="5"/>
      <c r="D2" s="5"/>
      <c r="E2" s="5"/>
      <c r="F2" s="5"/>
      <c r="I2" s="330" t="s">
        <v>824</v>
      </c>
    </row>
    <row r="3" spans="1:9" ht="56.25" customHeight="1">
      <c r="A3" s="805" t="s">
        <v>128</v>
      </c>
      <c r="B3" s="830"/>
      <c r="C3" s="830"/>
      <c r="D3" s="26" t="s">
        <v>2</v>
      </c>
      <c r="E3" s="26" t="s">
        <v>4</v>
      </c>
      <c r="F3" s="26" t="s">
        <v>181</v>
      </c>
      <c r="G3" s="26" t="s">
        <v>8</v>
      </c>
      <c r="H3" s="26" t="s">
        <v>814</v>
      </c>
      <c r="I3" s="26" t="s">
        <v>182</v>
      </c>
    </row>
    <row r="4" spans="1:10" ht="24" customHeight="1">
      <c r="A4" s="831" t="s">
        <v>129</v>
      </c>
      <c r="B4" s="765"/>
      <c r="C4" s="765"/>
      <c r="D4" s="28">
        <f>SUM(D5:D9)</f>
        <v>33887</v>
      </c>
      <c r="E4" s="28">
        <f>SUM(E5:E9)</f>
        <v>26000</v>
      </c>
      <c r="F4" s="28">
        <f>SUM(F5:F9)</f>
        <v>26000</v>
      </c>
      <c r="G4" s="28">
        <f>SUM(G5:G9)</f>
        <v>200</v>
      </c>
      <c r="H4" s="28">
        <v>0</v>
      </c>
      <c r="I4" s="28">
        <f>SUM(I5:I9)</f>
        <v>86087</v>
      </c>
      <c r="J4" s="5"/>
    </row>
    <row r="5" spans="1:10" ht="27" customHeight="1">
      <c r="A5" s="772"/>
      <c r="B5" s="821" t="s">
        <v>130</v>
      </c>
      <c r="C5" s="754"/>
      <c r="D5" s="14">
        <v>7000</v>
      </c>
      <c r="E5" s="14"/>
      <c r="F5" s="14"/>
      <c r="G5" s="14"/>
      <c r="H5" s="14"/>
      <c r="I5" s="14">
        <f>SUM(D5:G5)</f>
        <v>7000</v>
      </c>
      <c r="J5" s="5"/>
    </row>
    <row r="6" spans="1:10" ht="17.25" customHeight="1">
      <c r="A6" s="778"/>
      <c r="B6" s="821" t="s">
        <v>131</v>
      </c>
      <c r="C6" s="754"/>
      <c r="D6" s="14">
        <v>3300</v>
      </c>
      <c r="E6" s="14">
        <v>22500</v>
      </c>
      <c r="F6" s="14">
        <v>26000</v>
      </c>
      <c r="G6" s="14">
        <v>200</v>
      </c>
      <c r="H6" s="14"/>
      <c r="I6" s="14">
        <f>SUM(D6:G6)</f>
        <v>52000</v>
      </c>
      <c r="J6" s="5"/>
    </row>
    <row r="7" spans="1:10" ht="12.75">
      <c r="A7" s="778"/>
      <c r="B7" s="821" t="s">
        <v>132</v>
      </c>
      <c r="C7" s="754"/>
      <c r="D7" s="14">
        <v>4500</v>
      </c>
      <c r="E7" s="14">
        <v>3500</v>
      </c>
      <c r="F7" s="14"/>
      <c r="G7" s="14"/>
      <c r="H7" s="14"/>
      <c r="I7" s="14">
        <f>SUM(D7:G7)</f>
        <v>8000</v>
      </c>
      <c r="J7" s="5"/>
    </row>
    <row r="8" spans="1:10" ht="12.75">
      <c r="A8" s="778"/>
      <c r="B8" s="821" t="s">
        <v>133</v>
      </c>
      <c r="C8" s="754"/>
      <c r="D8" s="14">
        <v>19000</v>
      </c>
      <c r="E8" s="14"/>
      <c r="F8" s="14"/>
      <c r="G8" s="14"/>
      <c r="H8" s="14"/>
      <c r="I8" s="14">
        <f>SUM(D8:G8)</f>
        <v>19000</v>
      </c>
      <c r="J8" s="5"/>
    </row>
    <row r="9" spans="1:10" ht="30.75" customHeight="1">
      <c r="A9" s="31"/>
      <c r="B9" s="822" t="s">
        <v>134</v>
      </c>
      <c r="C9" s="826"/>
      <c r="D9" s="14">
        <v>87</v>
      </c>
      <c r="E9" s="14"/>
      <c r="F9" s="14"/>
      <c r="G9" s="14"/>
      <c r="H9" s="14"/>
      <c r="I9" s="14">
        <f>SUM(D9:G9)</f>
        <v>87</v>
      </c>
      <c r="J9" s="5"/>
    </row>
    <row r="10" spans="1:10" ht="32.25" customHeight="1">
      <c r="A10" s="829" t="s">
        <v>135</v>
      </c>
      <c r="B10" s="810"/>
      <c r="C10" s="811"/>
      <c r="D10" s="28">
        <f>SUM(D11:D13)</f>
        <v>312119</v>
      </c>
      <c r="E10" s="28">
        <f>SUM(E11:E13)</f>
        <v>483784</v>
      </c>
      <c r="F10" s="28">
        <f>SUM(F11:F13)</f>
        <v>44673</v>
      </c>
      <c r="G10" s="28">
        <f>SUM(G11:G13)</f>
        <v>0</v>
      </c>
      <c r="H10" s="28">
        <v>114</v>
      </c>
      <c r="I10" s="28">
        <f>SUM(I11:I13)</f>
        <v>840690</v>
      </c>
      <c r="J10" s="5"/>
    </row>
    <row r="11" spans="1:10" ht="12.75">
      <c r="A11" s="778"/>
      <c r="B11" s="34" t="s">
        <v>136</v>
      </c>
      <c r="C11" s="11"/>
      <c r="D11" s="14">
        <v>40424</v>
      </c>
      <c r="E11" s="14">
        <v>174676</v>
      </c>
      <c r="F11" s="14">
        <v>4689</v>
      </c>
      <c r="G11" s="14"/>
      <c r="H11" s="14"/>
      <c r="I11" s="14">
        <f>SUM(D11:G11)</f>
        <v>219789</v>
      </c>
      <c r="J11" s="5"/>
    </row>
    <row r="12" spans="1:10" ht="12.75">
      <c r="A12" s="778"/>
      <c r="B12" s="34" t="s">
        <v>137</v>
      </c>
      <c r="C12" s="11"/>
      <c r="D12" s="14">
        <v>6514</v>
      </c>
      <c r="E12" s="14">
        <v>2761</v>
      </c>
      <c r="F12" s="14"/>
      <c r="G12" s="14"/>
      <c r="H12" s="14"/>
      <c r="I12" s="14">
        <v>9275</v>
      </c>
      <c r="J12" s="5"/>
    </row>
    <row r="13" spans="1:10" ht="23.25" customHeight="1">
      <c r="A13" s="778"/>
      <c r="B13" s="754" t="s">
        <v>138</v>
      </c>
      <c r="C13" s="754"/>
      <c r="D13" s="14">
        <f>SUM(D14:D20)</f>
        <v>265181</v>
      </c>
      <c r="E13" s="14">
        <f>SUM(E14:E20)</f>
        <v>306347</v>
      </c>
      <c r="F13" s="14">
        <f>SUM(F14:F20)</f>
        <v>39984</v>
      </c>
      <c r="G13" s="14">
        <f>SUM(G14:G20)</f>
        <v>0</v>
      </c>
      <c r="H13" s="14">
        <v>114</v>
      </c>
      <c r="I13" s="14">
        <f>SUM(I14:I20)</f>
        <v>611626</v>
      </c>
      <c r="J13" s="5"/>
    </row>
    <row r="14" spans="1:10" ht="12.75">
      <c r="A14" s="778"/>
      <c r="B14" s="772"/>
      <c r="C14" s="47" t="s">
        <v>139</v>
      </c>
      <c r="D14" s="14">
        <v>227513</v>
      </c>
      <c r="E14" s="14">
        <v>304783</v>
      </c>
      <c r="F14" s="14">
        <v>33144</v>
      </c>
      <c r="G14" s="14"/>
      <c r="H14" s="14">
        <v>114</v>
      </c>
      <c r="I14" s="14">
        <f>SUM(D14:H14)</f>
        <v>565554</v>
      </c>
      <c r="J14" s="5"/>
    </row>
    <row r="15" spans="1:10" ht="12.75">
      <c r="A15" s="778"/>
      <c r="B15" s="778"/>
      <c r="C15" s="47" t="s">
        <v>140</v>
      </c>
      <c r="D15" s="14">
        <v>32957</v>
      </c>
      <c r="E15" s="14">
        <v>1564</v>
      </c>
      <c r="F15" s="14">
        <v>6840</v>
      </c>
      <c r="G15" s="14"/>
      <c r="H15" s="14"/>
      <c r="I15" s="14">
        <f aca="true" t="shared" si="0" ref="I15:I20">SUM(D15:G15)</f>
        <v>41361</v>
      </c>
      <c r="J15" s="5"/>
    </row>
    <row r="16" spans="1:10" ht="25.5">
      <c r="A16" s="778"/>
      <c r="B16" s="778"/>
      <c r="C16" s="22" t="s">
        <v>141</v>
      </c>
      <c r="D16" s="14">
        <v>4000</v>
      </c>
      <c r="E16" s="14"/>
      <c r="F16" s="14"/>
      <c r="G16" s="14"/>
      <c r="H16" s="14"/>
      <c r="I16" s="14">
        <f t="shared" si="0"/>
        <v>4000</v>
      </c>
      <c r="J16" s="5"/>
    </row>
    <row r="17" spans="1:10" ht="26.25" customHeight="1">
      <c r="A17" s="778"/>
      <c r="B17" s="778"/>
      <c r="C17" s="22" t="s">
        <v>142</v>
      </c>
      <c r="D17" s="14"/>
      <c r="E17" s="14"/>
      <c r="F17" s="14"/>
      <c r="G17" s="14"/>
      <c r="H17" s="14"/>
      <c r="I17" s="14">
        <f t="shared" si="0"/>
        <v>0</v>
      </c>
      <c r="J17" s="5"/>
    </row>
    <row r="18" spans="1:10" ht="19.5" customHeight="1">
      <c r="A18" s="778"/>
      <c r="B18" s="778"/>
      <c r="C18" s="22" t="s">
        <v>143</v>
      </c>
      <c r="D18" s="14"/>
      <c r="E18" s="14"/>
      <c r="F18" s="14"/>
      <c r="G18" s="14"/>
      <c r="H18" s="14"/>
      <c r="I18" s="14">
        <f t="shared" si="0"/>
        <v>0</v>
      </c>
      <c r="J18" s="5"/>
    </row>
    <row r="19" spans="1:10" ht="19.5" customHeight="1">
      <c r="A19" s="778"/>
      <c r="B19" s="778"/>
      <c r="C19" s="22" t="s">
        <v>144</v>
      </c>
      <c r="D19" s="14"/>
      <c r="E19" s="14"/>
      <c r="F19" s="14"/>
      <c r="G19" s="14"/>
      <c r="H19" s="14"/>
      <c r="I19" s="14">
        <f t="shared" si="0"/>
        <v>0</v>
      </c>
      <c r="J19" s="5"/>
    </row>
    <row r="20" spans="1:10" ht="19.5" customHeight="1">
      <c r="A20" s="773"/>
      <c r="B20" s="773"/>
      <c r="C20" s="22" t="s">
        <v>145</v>
      </c>
      <c r="D20" s="14">
        <v>711</v>
      </c>
      <c r="E20" s="14"/>
      <c r="F20" s="14"/>
      <c r="G20" s="14"/>
      <c r="H20" s="14"/>
      <c r="I20" s="14">
        <f t="shared" si="0"/>
        <v>711</v>
      </c>
      <c r="J20" s="5"/>
    </row>
    <row r="21" spans="1:10" ht="24" customHeight="1">
      <c r="A21" s="765" t="s">
        <v>146</v>
      </c>
      <c r="B21" s="765"/>
      <c r="C21" s="765"/>
      <c r="D21" s="28">
        <f>SUM(D22:D28)</f>
        <v>243352</v>
      </c>
      <c r="E21" s="28">
        <f>SUM(E22:E28)</f>
        <v>0</v>
      </c>
      <c r="F21" s="28">
        <f>SUM(F22:F28)</f>
        <v>0</v>
      </c>
      <c r="G21" s="28">
        <f>SUM(G22:G28)</f>
        <v>0</v>
      </c>
      <c r="H21" s="28">
        <v>0</v>
      </c>
      <c r="I21" s="28">
        <f>SUM(I22:I28)</f>
        <v>243352</v>
      </c>
      <c r="J21" s="5"/>
    </row>
    <row r="22" spans="1:10" ht="12.75">
      <c r="A22" s="772"/>
      <c r="B22" s="822" t="s">
        <v>147</v>
      </c>
      <c r="C22" s="826"/>
      <c r="D22" s="14"/>
      <c r="E22" s="14"/>
      <c r="F22" s="14"/>
      <c r="G22" s="14"/>
      <c r="H22" s="14"/>
      <c r="I22" s="14">
        <f aca="true" t="shared" si="1" ref="I22:I28">SUM(D22:G22)</f>
        <v>0</v>
      </c>
      <c r="J22" s="5"/>
    </row>
    <row r="23" spans="1:10" ht="12.75">
      <c r="A23" s="778"/>
      <c r="B23" s="822" t="s">
        <v>148</v>
      </c>
      <c r="C23" s="826"/>
      <c r="D23" s="14">
        <v>48300</v>
      </c>
      <c r="E23" s="14"/>
      <c r="F23" s="14"/>
      <c r="G23" s="14"/>
      <c r="H23" s="14"/>
      <c r="I23" s="14">
        <f t="shared" si="1"/>
        <v>48300</v>
      </c>
      <c r="J23" s="5"/>
    </row>
    <row r="24" spans="1:10" ht="12.75">
      <c r="A24" s="778"/>
      <c r="B24" s="822" t="s">
        <v>149</v>
      </c>
      <c r="C24" s="826"/>
      <c r="D24" s="14">
        <v>2300</v>
      </c>
      <c r="E24" s="14"/>
      <c r="F24" s="14"/>
      <c r="G24" s="14"/>
      <c r="H24" s="14"/>
      <c r="I24" s="14">
        <f t="shared" si="1"/>
        <v>2300</v>
      </c>
      <c r="J24" s="5"/>
    </row>
    <row r="25" spans="1:10" ht="12.75">
      <c r="A25" s="778"/>
      <c r="B25" s="822" t="s">
        <v>150</v>
      </c>
      <c r="C25" s="826"/>
      <c r="D25" s="14">
        <v>180752</v>
      </c>
      <c r="E25" s="14"/>
      <c r="F25" s="14"/>
      <c r="G25" s="14"/>
      <c r="H25" s="14"/>
      <c r="I25" s="14">
        <f t="shared" si="1"/>
        <v>180752</v>
      </c>
      <c r="J25" s="5"/>
    </row>
    <row r="26" spans="1:10" ht="12.75">
      <c r="A26" s="778"/>
      <c r="B26" s="822" t="s">
        <v>151</v>
      </c>
      <c r="C26" s="826"/>
      <c r="D26" s="14"/>
      <c r="E26" s="14"/>
      <c r="F26" s="14"/>
      <c r="G26" s="14"/>
      <c r="H26" s="14"/>
      <c r="I26" s="14">
        <f t="shared" si="1"/>
        <v>0</v>
      </c>
      <c r="J26" s="5"/>
    </row>
    <row r="27" spans="1:10" ht="28.5" customHeight="1">
      <c r="A27" s="778"/>
      <c r="B27" s="827" t="s">
        <v>152</v>
      </c>
      <c r="C27" s="828"/>
      <c r="D27" s="14"/>
      <c r="E27" s="14"/>
      <c r="F27" s="14"/>
      <c r="G27" s="14"/>
      <c r="H27" s="14"/>
      <c r="I27" s="14">
        <f t="shared" si="1"/>
        <v>0</v>
      </c>
      <c r="J27" s="5"/>
    </row>
    <row r="28" spans="1:10" ht="44.25" customHeight="1">
      <c r="A28" s="773"/>
      <c r="B28" s="827" t="s">
        <v>153</v>
      </c>
      <c r="C28" s="828"/>
      <c r="D28" s="14">
        <v>12000</v>
      </c>
      <c r="E28" s="14"/>
      <c r="F28" s="14"/>
      <c r="G28" s="14"/>
      <c r="H28" s="14"/>
      <c r="I28" s="14">
        <f t="shared" si="1"/>
        <v>12000</v>
      </c>
      <c r="J28" s="5"/>
    </row>
    <row r="29" spans="1:10" ht="33.75" customHeight="1">
      <c r="A29" s="765" t="s">
        <v>154</v>
      </c>
      <c r="B29" s="765"/>
      <c r="C29" s="765"/>
      <c r="D29" s="28">
        <f>SUM(D30:D35)</f>
        <v>51250</v>
      </c>
      <c r="E29" s="28">
        <f>SUM(E30:E35)</f>
        <v>0</v>
      </c>
      <c r="F29" s="28">
        <f>SUM(F30:F35)</f>
        <v>0</v>
      </c>
      <c r="G29" s="28">
        <f>SUM(G30:G35)</f>
        <v>0</v>
      </c>
      <c r="H29" s="28">
        <v>0</v>
      </c>
      <c r="I29" s="28">
        <f>SUM(I30:I35)</f>
        <v>51250</v>
      </c>
      <c r="J29" s="5"/>
    </row>
    <row r="30" spans="1:10" ht="28.5" customHeight="1">
      <c r="A30" s="772"/>
      <c r="B30" s="822" t="s">
        <v>155</v>
      </c>
      <c r="C30" s="823"/>
      <c r="D30" s="14"/>
      <c r="E30" s="14"/>
      <c r="F30" s="14"/>
      <c r="G30" s="48"/>
      <c r="H30" s="48"/>
      <c r="I30" s="14">
        <f aca="true" t="shared" si="2" ref="I30:I35">SUM(D30:G30)</f>
        <v>0</v>
      </c>
      <c r="J30" s="5"/>
    </row>
    <row r="31" spans="1:10" ht="27.75" customHeight="1">
      <c r="A31" s="778"/>
      <c r="B31" s="822" t="s">
        <v>156</v>
      </c>
      <c r="C31" s="823"/>
      <c r="D31" s="14">
        <v>2000</v>
      </c>
      <c r="E31" s="14"/>
      <c r="F31" s="14"/>
      <c r="G31" s="48"/>
      <c r="H31" s="48"/>
      <c r="I31" s="14">
        <f t="shared" si="2"/>
        <v>2000</v>
      </c>
      <c r="J31" s="5"/>
    </row>
    <row r="32" spans="1:10" ht="30" customHeight="1">
      <c r="A32" s="778"/>
      <c r="B32" s="822" t="s">
        <v>157</v>
      </c>
      <c r="C32" s="823"/>
      <c r="D32" s="14"/>
      <c r="E32" s="14"/>
      <c r="F32" s="14"/>
      <c r="G32" s="48"/>
      <c r="H32" s="48"/>
      <c r="I32" s="14">
        <f t="shared" si="2"/>
        <v>0</v>
      </c>
      <c r="J32" s="5"/>
    </row>
    <row r="33" spans="1:10" ht="16.5" customHeight="1">
      <c r="A33" s="778"/>
      <c r="B33" s="822" t="s">
        <v>158</v>
      </c>
      <c r="C33" s="823"/>
      <c r="D33" s="14">
        <v>49250</v>
      </c>
      <c r="E33" s="14"/>
      <c r="F33" s="14"/>
      <c r="G33" s="49"/>
      <c r="H33" s="49"/>
      <c r="I33" s="14">
        <f t="shared" si="2"/>
        <v>49250</v>
      </c>
      <c r="J33" s="5"/>
    </row>
    <row r="34" spans="1:10" ht="12.75">
      <c r="A34" s="778"/>
      <c r="B34" s="822" t="s">
        <v>159</v>
      </c>
      <c r="C34" s="823"/>
      <c r="D34" s="14"/>
      <c r="E34" s="14"/>
      <c r="F34" s="14"/>
      <c r="G34" s="49"/>
      <c r="H34" s="49"/>
      <c r="I34" s="14"/>
      <c r="J34" s="5"/>
    </row>
    <row r="35" spans="1:10" ht="17.25" customHeight="1">
      <c r="A35" s="778"/>
      <c r="B35" s="821" t="s">
        <v>160</v>
      </c>
      <c r="C35" s="821"/>
      <c r="D35" s="14">
        <f>SUM(D36:D37)</f>
        <v>0</v>
      </c>
      <c r="E35" s="14">
        <f>SUM(E36:E37)</f>
        <v>0</v>
      </c>
      <c r="F35" s="14">
        <f>SUM(F36:F37)</f>
        <v>0</v>
      </c>
      <c r="G35" s="14">
        <f>SUM(G36:G37)</f>
        <v>0</v>
      </c>
      <c r="H35" s="14"/>
      <c r="I35" s="14">
        <f t="shared" si="2"/>
        <v>0</v>
      </c>
      <c r="J35" s="5"/>
    </row>
    <row r="36" spans="1:10" ht="12.75">
      <c r="A36" s="778"/>
      <c r="B36" s="824"/>
      <c r="C36" s="34" t="s">
        <v>161</v>
      </c>
      <c r="D36" s="14"/>
      <c r="E36" s="14"/>
      <c r="F36" s="14"/>
      <c r="G36" s="50"/>
      <c r="H36" s="50"/>
      <c r="I36" s="14"/>
      <c r="J36" s="5"/>
    </row>
    <row r="37" spans="1:10" ht="12.75">
      <c r="A37" s="773"/>
      <c r="B37" s="825"/>
      <c r="C37" s="51" t="s">
        <v>162</v>
      </c>
      <c r="D37" s="14"/>
      <c r="E37" s="14"/>
      <c r="F37" s="14"/>
      <c r="G37" s="14"/>
      <c r="H37" s="14"/>
      <c r="I37" s="14"/>
      <c r="J37" s="5"/>
    </row>
    <row r="38" spans="1:10" ht="48" customHeight="1">
      <c r="A38" s="765" t="s">
        <v>163</v>
      </c>
      <c r="B38" s="765"/>
      <c r="C38" s="765"/>
      <c r="D38" s="28">
        <f>SUM(D39:D42)</f>
        <v>55294</v>
      </c>
      <c r="E38" s="28">
        <f>SUM(E39:E42)</f>
        <v>13271</v>
      </c>
      <c r="F38" s="28">
        <f>SUM(F39:F42)</f>
        <v>0</v>
      </c>
      <c r="G38" s="28">
        <f>SUM(G39:G42)</f>
        <v>3250</v>
      </c>
      <c r="H38" s="28">
        <v>0</v>
      </c>
      <c r="I38" s="28">
        <f>SUM(I39:I42)</f>
        <v>71815</v>
      </c>
      <c r="J38" s="5"/>
    </row>
    <row r="39" spans="1:10" ht="30.75" customHeight="1">
      <c r="A39" s="820"/>
      <c r="B39" s="821" t="s">
        <v>164</v>
      </c>
      <c r="C39" s="754"/>
      <c r="D39" s="14">
        <v>6950</v>
      </c>
      <c r="E39" s="14"/>
      <c r="F39" s="14"/>
      <c r="G39" s="14"/>
      <c r="H39" s="14"/>
      <c r="I39" s="14">
        <f>SUM(D39:G39)</f>
        <v>6950</v>
      </c>
      <c r="J39" s="5"/>
    </row>
    <row r="40" spans="1:10" ht="19.5" customHeight="1">
      <c r="A40" s="820"/>
      <c r="B40" s="821" t="s">
        <v>165</v>
      </c>
      <c r="C40" s="754"/>
      <c r="D40" s="14"/>
      <c r="E40" s="14"/>
      <c r="F40" s="14"/>
      <c r="G40" s="14"/>
      <c r="H40" s="14"/>
      <c r="I40" s="14">
        <f>SUM(D40:G40)</f>
        <v>0</v>
      </c>
      <c r="J40" s="5"/>
    </row>
    <row r="41" spans="1:10" ht="19.5" customHeight="1">
      <c r="A41" s="820"/>
      <c r="B41" s="790" t="s">
        <v>166</v>
      </c>
      <c r="C41" s="820"/>
      <c r="D41" s="14">
        <v>20144</v>
      </c>
      <c r="E41" s="14">
        <v>13271</v>
      </c>
      <c r="F41" s="14"/>
      <c r="G41" s="14">
        <v>3250</v>
      </c>
      <c r="H41" s="14"/>
      <c r="I41" s="14">
        <f>SUM(D41:G41)</f>
        <v>36665</v>
      </c>
      <c r="J41" s="5"/>
    </row>
    <row r="42" spans="1:10" ht="29.25" customHeight="1">
      <c r="A42" s="820"/>
      <c r="B42" s="821" t="s">
        <v>167</v>
      </c>
      <c r="C42" s="754"/>
      <c r="D42" s="14">
        <v>28200</v>
      </c>
      <c r="E42" s="14"/>
      <c r="F42" s="14"/>
      <c r="G42" s="14"/>
      <c r="H42" s="14"/>
      <c r="I42" s="14">
        <f>SUM(D42:G42)</f>
        <v>28200</v>
      </c>
      <c r="J42" s="5"/>
    </row>
    <row r="43" spans="1:10" ht="18.75" customHeight="1">
      <c r="A43" s="815" t="s">
        <v>168</v>
      </c>
      <c r="B43" s="816"/>
      <c r="C43" s="766"/>
      <c r="D43" s="14">
        <f>SUM(D44:D45)</f>
        <v>0</v>
      </c>
      <c r="E43" s="14">
        <f>SUM(E44:E45)</f>
        <v>0</v>
      </c>
      <c r="F43" s="14">
        <f>SUM(F44:F45)</f>
        <v>0</v>
      </c>
      <c r="G43" s="14">
        <f>SUM(G44:G45)</f>
        <v>0</v>
      </c>
      <c r="H43" s="14"/>
      <c r="I43" s="14">
        <f>SUM(I44:I45)</f>
        <v>0</v>
      </c>
      <c r="J43" s="5"/>
    </row>
    <row r="44" spans="1:10" ht="31.5" customHeight="1">
      <c r="A44" s="772"/>
      <c r="B44" s="817" t="s">
        <v>169</v>
      </c>
      <c r="C44" s="754"/>
      <c r="D44" s="14"/>
      <c r="E44" s="14"/>
      <c r="F44" s="14"/>
      <c r="G44" s="14"/>
      <c r="H44" s="14"/>
      <c r="I44" s="14">
        <f>SUM(D44:G44)</f>
        <v>0</v>
      </c>
      <c r="J44" s="5"/>
    </row>
    <row r="45" spans="1:10" ht="30.75" customHeight="1">
      <c r="A45" s="773"/>
      <c r="B45" s="817" t="s">
        <v>170</v>
      </c>
      <c r="C45" s="754"/>
      <c r="D45" s="14"/>
      <c r="E45" s="14"/>
      <c r="F45" s="14"/>
      <c r="G45" s="14"/>
      <c r="H45" s="14"/>
      <c r="I45" s="14">
        <f>SUM(D45:G45)</f>
        <v>0</v>
      </c>
      <c r="J45" s="5"/>
    </row>
    <row r="46" spans="1:10" ht="35.25" customHeight="1">
      <c r="A46" s="765" t="s">
        <v>789</v>
      </c>
      <c r="B46" s="765"/>
      <c r="C46" s="765"/>
      <c r="D46" s="28">
        <f>SUM(D47:D48)</f>
        <v>210000</v>
      </c>
      <c r="E46" s="28">
        <f>SUM(E47:E48)</f>
        <v>0</v>
      </c>
      <c r="F46" s="28">
        <f>SUM(F47:F48)</f>
        <v>0</v>
      </c>
      <c r="G46" s="28">
        <f>SUM(G47:G48)</f>
        <v>0</v>
      </c>
      <c r="H46" s="28">
        <v>0</v>
      </c>
      <c r="I46" s="28">
        <f>SUM(I47:I48)</f>
        <v>210024</v>
      </c>
      <c r="J46" s="5"/>
    </row>
    <row r="47" spans="1:10" ht="12.75">
      <c r="A47" s="818"/>
      <c r="B47" s="768" t="s">
        <v>172</v>
      </c>
      <c r="C47" s="775"/>
      <c r="D47" s="14">
        <v>210000</v>
      </c>
      <c r="E47" s="14"/>
      <c r="F47" s="14"/>
      <c r="G47" s="14"/>
      <c r="H47" s="14"/>
      <c r="I47" s="14">
        <f>SUM(D47:G47)</f>
        <v>210000</v>
      </c>
      <c r="J47" s="5"/>
    </row>
    <row r="48" spans="1:10" ht="12.75">
      <c r="A48" s="819"/>
      <c r="B48" s="768" t="s">
        <v>461</v>
      </c>
      <c r="C48" s="775"/>
      <c r="D48" s="14"/>
      <c r="E48" s="14"/>
      <c r="F48" s="14"/>
      <c r="G48" s="14"/>
      <c r="H48" s="14">
        <v>24</v>
      </c>
      <c r="I48" s="14">
        <v>24</v>
      </c>
      <c r="J48" s="5"/>
    </row>
    <row r="49" spans="1:10" ht="35.25" customHeight="1">
      <c r="A49" s="809" t="s">
        <v>174</v>
      </c>
      <c r="B49" s="810"/>
      <c r="C49" s="811"/>
      <c r="D49" s="14">
        <v>-158385</v>
      </c>
      <c r="E49" s="14">
        <f>SUM(E50:E53)</f>
        <v>144810</v>
      </c>
      <c r="F49" s="14">
        <f>SUM(F50:F53)</f>
        <v>5198</v>
      </c>
      <c r="G49" s="14">
        <f>SUM(G50:G53)</f>
        <v>8377</v>
      </c>
      <c r="H49" s="14"/>
      <c r="I49" s="14">
        <f>SUM(I50:I53)</f>
        <v>0</v>
      </c>
      <c r="J49" s="5"/>
    </row>
    <row r="50" spans="1:10" ht="12.75">
      <c r="A50" s="812"/>
      <c r="B50" s="768" t="s">
        <v>175</v>
      </c>
      <c r="C50" s="768"/>
      <c r="D50" s="14">
        <v>-158385</v>
      </c>
      <c r="E50" s="14">
        <v>144810</v>
      </c>
      <c r="F50" s="14">
        <v>5198</v>
      </c>
      <c r="G50" s="14">
        <v>8377</v>
      </c>
      <c r="H50" s="14"/>
      <c r="I50" s="14">
        <f>SUM(D50:G50)</f>
        <v>0</v>
      </c>
      <c r="J50" s="5"/>
    </row>
    <row r="51" spans="1:10" ht="12.75">
      <c r="A51" s="813"/>
      <c r="B51" s="768" t="s">
        <v>176</v>
      </c>
      <c r="C51" s="768"/>
      <c r="D51" s="14"/>
      <c r="E51" s="14"/>
      <c r="F51" s="14"/>
      <c r="G51" s="14"/>
      <c r="H51" s="14"/>
      <c r="I51" s="14">
        <f>SUM(D51:G51)</f>
        <v>0</v>
      </c>
      <c r="J51" s="5"/>
    </row>
    <row r="52" spans="1:10" ht="12.75">
      <c r="A52" s="813"/>
      <c r="B52" s="768" t="s">
        <v>177</v>
      </c>
      <c r="C52" s="768"/>
      <c r="D52" s="14"/>
      <c r="E52" s="14"/>
      <c r="F52" s="14"/>
      <c r="G52" s="14"/>
      <c r="H52" s="14"/>
      <c r="I52" s="14">
        <f>SUM(D52:G52)</f>
        <v>0</v>
      </c>
      <c r="J52" s="5"/>
    </row>
    <row r="53" spans="1:10" ht="12.75">
      <c r="A53" s="814"/>
      <c r="B53" s="768" t="s">
        <v>178</v>
      </c>
      <c r="C53" s="768"/>
      <c r="D53" s="14"/>
      <c r="E53" s="14"/>
      <c r="F53" s="14"/>
      <c r="G53" s="14"/>
      <c r="H53" s="14"/>
      <c r="I53" s="14">
        <f>SUM(D53:G53)</f>
        <v>0</v>
      </c>
      <c r="J53" s="5"/>
    </row>
    <row r="54" spans="1:10" ht="29.25" customHeight="1">
      <c r="A54" s="807" t="s">
        <v>179</v>
      </c>
      <c r="B54" s="807"/>
      <c r="C54" s="808"/>
      <c r="D54" s="44">
        <f>SUM(D49,D46,D43,D38,D29,D10,D4,D21)</f>
        <v>747517</v>
      </c>
      <c r="E54" s="44">
        <f>SUM(E49,E46,E43,E38,E29,E10,E4,E21)</f>
        <v>667865</v>
      </c>
      <c r="F54" s="44">
        <f>SUM(F49,F46,F43,F38,F29,F10,F4,F21)</f>
        <v>75871</v>
      </c>
      <c r="G54" s="44">
        <f>SUM(G49,G46,G43,G38,G29,G10,G4,G21)</f>
        <v>11827</v>
      </c>
      <c r="H54" s="44">
        <v>138</v>
      </c>
      <c r="I54" s="44">
        <f>SUM(I49,I46,I43,I38,I29,I10,I4,I21)</f>
        <v>1503218</v>
      </c>
      <c r="J54" s="5"/>
    </row>
    <row r="55" spans="1:10" ht="12.75">
      <c r="A55" s="53"/>
      <c r="B55" s="53"/>
      <c r="C55" s="5"/>
      <c r="D55" s="5"/>
      <c r="E55" s="5"/>
      <c r="F55" s="5"/>
      <c r="G55" s="5"/>
      <c r="H55" s="5"/>
      <c r="I55" s="5"/>
      <c r="J55" s="5"/>
    </row>
    <row r="56" spans="1:10" ht="12.75">
      <c r="A56" s="53"/>
      <c r="B56" s="53"/>
      <c r="C56" s="5"/>
      <c r="D56" s="5"/>
      <c r="E56" s="5"/>
      <c r="F56" s="5"/>
      <c r="G56" s="5"/>
      <c r="H56" s="5"/>
      <c r="I56" s="5"/>
      <c r="J56" s="5"/>
    </row>
    <row r="57" spans="1:10" ht="12.75">
      <c r="A57" s="53"/>
      <c r="B57" s="53"/>
      <c r="C57" s="5"/>
      <c r="D57" s="5"/>
      <c r="E57" s="5"/>
      <c r="F57" s="5"/>
      <c r="G57" s="5"/>
      <c r="H57" s="5"/>
      <c r="I57" s="5"/>
      <c r="J57" s="5"/>
    </row>
    <row r="58" spans="1:10" ht="12.75">
      <c r="A58" s="53"/>
      <c r="B58" s="53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6" ht="12.75">
      <c r="A71" s="726"/>
      <c r="B71" s="726"/>
      <c r="C71" s="726"/>
      <c r="D71" s="726"/>
      <c r="E71" s="726"/>
      <c r="F71" s="726"/>
    </row>
    <row r="72" spans="1:6" ht="12.75">
      <c r="A72" s="726"/>
      <c r="B72" s="726"/>
      <c r="C72" s="726"/>
      <c r="D72" s="726"/>
      <c r="E72" s="726"/>
      <c r="F72" s="726"/>
    </row>
    <row r="73" spans="1:6" ht="12.75">
      <c r="A73" s="726"/>
      <c r="B73" s="726"/>
      <c r="C73" s="726"/>
      <c r="D73" s="726"/>
      <c r="E73" s="726"/>
      <c r="F73" s="726"/>
    </row>
    <row r="74" spans="1:6" ht="12.75">
      <c r="A74" s="726"/>
      <c r="B74" s="726"/>
      <c r="C74" s="726"/>
      <c r="D74" s="726"/>
      <c r="E74" s="726"/>
      <c r="F74" s="726"/>
    </row>
    <row r="75" spans="1:6" ht="12.75">
      <c r="A75" s="726"/>
      <c r="B75" s="726"/>
      <c r="C75" s="726"/>
      <c r="D75" s="726"/>
      <c r="E75" s="726"/>
      <c r="F75" s="726"/>
    </row>
    <row r="76" spans="1:6" ht="12.75">
      <c r="A76" s="726"/>
      <c r="B76" s="726"/>
      <c r="C76" s="726"/>
      <c r="D76" s="726"/>
      <c r="E76" s="726"/>
      <c r="F76" s="726"/>
    </row>
    <row r="77" spans="1:6" ht="12.75">
      <c r="A77" s="726"/>
      <c r="B77" s="726"/>
      <c r="C77" s="726"/>
      <c r="D77" s="726"/>
      <c r="E77" s="726"/>
      <c r="F77" s="726"/>
    </row>
    <row r="78" spans="1:6" ht="12.75">
      <c r="A78" s="726"/>
      <c r="B78" s="726"/>
      <c r="C78" s="726"/>
      <c r="D78" s="726"/>
      <c r="E78" s="726"/>
      <c r="F78" s="726"/>
    </row>
    <row r="79" spans="1:6" ht="12.75">
      <c r="A79" s="726"/>
      <c r="B79" s="726"/>
      <c r="C79" s="726"/>
      <c r="D79" s="726"/>
      <c r="E79" s="726"/>
      <c r="F79" s="726"/>
    </row>
    <row r="80" spans="1:6" ht="12.75">
      <c r="A80" s="726"/>
      <c r="B80" s="726"/>
      <c r="C80" s="726"/>
      <c r="D80" s="726"/>
      <c r="E80" s="726"/>
      <c r="F80" s="726"/>
    </row>
    <row r="81" spans="1:6" ht="12.75">
      <c r="A81" s="726"/>
      <c r="B81" s="726"/>
      <c r="C81" s="726"/>
      <c r="D81" s="726"/>
      <c r="E81" s="726"/>
      <c r="F81" s="726"/>
    </row>
    <row r="82" spans="1:6" ht="12.75">
      <c r="A82" s="726"/>
      <c r="B82" s="726"/>
      <c r="C82" s="726"/>
      <c r="D82" s="726"/>
      <c r="E82" s="726"/>
      <c r="F82" s="726"/>
    </row>
    <row r="83" spans="1:6" ht="12.75">
      <c r="A83" s="726"/>
      <c r="B83" s="726"/>
      <c r="C83" s="726"/>
      <c r="D83" s="726"/>
      <c r="E83" s="726"/>
      <c r="F83" s="726"/>
    </row>
    <row r="84" spans="1:6" ht="12.75">
      <c r="A84" s="726"/>
      <c r="B84" s="726"/>
      <c r="C84" s="726"/>
      <c r="D84" s="726"/>
      <c r="E84" s="726"/>
      <c r="F84" s="726"/>
    </row>
    <row r="85" spans="1:6" ht="12.75">
      <c r="A85" s="726"/>
      <c r="B85" s="726"/>
      <c r="C85" s="726"/>
      <c r="D85" s="726"/>
      <c r="E85" s="726"/>
      <c r="F85" s="726"/>
    </row>
    <row r="86" spans="1:6" ht="12.75">
      <c r="A86" s="726"/>
      <c r="B86" s="726"/>
      <c r="C86" s="726"/>
      <c r="D86" s="726"/>
      <c r="E86" s="726"/>
      <c r="F86" s="726"/>
    </row>
    <row r="87" spans="1:6" ht="12.75">
      <c r="A87" s="726"/>
      <c r="B87" s="726"/>
      <c r="C87" s="726"/>
      <c r="D87" s="726"/>
      <c r="E87" s="726"/>
      <c r="F87" s="726"/>
    </row>
    <row r="88" spans="1:6" ht="12.75">
      <c r="A88" s="726"/>
      <c r="B88" s="726"/>
      <c r="C88" s="726"/>
      <c r="D88" s="726"/>
      <c r="E88" s="726"/>
      <c r="F88" s="726"/>
    </row>
    <row r="89" spans="1:6" ht="12.75">
      <c r="A89" s="726"/>
      <c r="B89" s="726"/>
      <c r="C89" s="726"/>
      <c r="D89" s="726"/>
      <c r="E89" s="726"/>
      <c r="F89" s="726"/>
    </row>
    <row r="90" spans="1:6" ht="12.75">
      <c r="A90" s="726"/>
      <c r="B90" s="726"/>
      <c r="C90" s="726"/>
      <c r="D90" s="726"/>
      <c r="E90" s="726"/>
      <c r="F90" s="726"/>
    </row>
    <row r="91" spans="1:6" ht="12.75">
      <c r="A91" s="726"/>
      <c r="B91" s="726"/>
      <c r="C91" s="726"/>
      <c r="D91" s="726"/>
      <c r="E91" s="726"/>
      <c r="F91" s="726"/>
    </row>
    <row r="92" spans="1:6" ht="12.75">
      <c r="A92" s="726"/>
      <c r="B92" s="726"/>
      <c r="C92" s="726"/>
      <c r="D92" s="726"/>
      <c r="E92" s="726"/>
      <c r="F92" s="726"/>
    </row>
    <row r="93" spans="1:6" ht="12.75">
      <c r="A93" s="726"/>
      <c r="B93" s="726"/>
      <c r="C93" s="726"/>
      <c r="D93" s="726"/>
      <c r="E93" s="726"/>
      <c r="F93" s="726"/>
    </row>
    <row r="94" spans="1:6" ht="12.75">
      <c r="A94" s="726"/>
      <c r="B94" s="726"/>
      <c r="C94" s="726"/>
      <c r="D94" s="726"/>
      <c r="E94" s="726"/>
      <c r="F94" s="726"/>
    </row>
    <row r="95" spans="1:6" ht="12.75">
      <c r="A95" s="726"/>
      <c r="B95" s="726"/>
      <c r="C95" s="726"/>
      <c r="D95" s="726"/>
      <c r="E95" s="726"/>
      <c r="F95" s="726"/>
    </row>
    <row r="96" spans="1:6" ht="12.75">
      <c r="A96" s="726"/>
      <c r="B96" s="726"/>
      <c r="C96" s="726"/>
      <c r="D96" s="726"/>
      <c r="E96" s="726"/>
      <c r="F96" s="726"/>
    </row>
    <row r="97" spans="1:6" ht="12.75">
      <c r="A97" s="726"/>
      <c r="B97" s="726"/>
      <c r="C97" s="726"/>
      <c r="D97" s="726"/>
      <c r="E97" s="726"/>
      <c r="F97" s="726"/>
    </row>
    <row r="98" spans="1:6" ht="12.75">
      <c r="A98" s="726"/>
      <c r="B98" s="726"/>
      <c r="C98" s="726"/>
      <c r="D98" s="726"/>
      <c r="E98" s="726"/>
      <c r="F98" s="726"/>
    </row>
    <row r="99" spans="1:6" ht="12.75">
      <c r="A99" s="726"/>
      <c r="B99" s="726"/>
      <c r="C99" s="726"/>
      <c r="D99" s="726"/>
      <c r="E99" s="726"/>
      <c r="F99" s="726"/>
    </row>
    <row r="100" spans="1:6" ht="12.75">
      <c r="A100" s="726"/>
      <c r="B100" s="726"/>
      <c r="C100" s="726"/>
      <c r="D100" s="726"/>
      <c r="E100" s="726"/>
      <c r="F100" s="726"/>
    </row>
    <row r="101" spans="1:6" ht="12.75">
      <c r="A101" s="726"/>
      <c r="B101" s="726"/>
      <c r="C101" s="726"/>
      <c r="D101" s="726"/>
      <c r="E101" s="726"/>
      <c r="F101" s="726"/>
    </row>
    <row r="102" spans="1:6" ht="12.75">
      <c r="A102" s="726"/>
      <c r="B102" s="726"/>
      <c r="C102" s="726"/>
      <c r="D102" s="726"/>
      <c r="E102" s="726"/>
      <c r="F102" s="726"/>
    </row>
    <row r="103" spans="1:6" ht="12.75">
      <c r="A103" s="726"/>
      <c r="B103" s="726"/>
      <c r="C103" s="726"/>
      <c r="D103" s="726"/>
      <c r="E103" s="726"/>
      <c r="F103" s="726"/>
    </row>
    <row r="104" spans="1:6" ht="12.75">
      <c r="A104" s="726"/>
      <c r="B104" s="726"/>
      <c r="C104" s="726"/>
      <c r="D104" s="726"/>
      <c r="E104" s="726"/>
      <c r="F104" s="726"/>
    </row>
    <row r="105" spans="1:6" ht="12.75">
      <c r="A105" s="726"/>
      <c r="B105" s="726"/>
      <c r="C105" s="726"/>
      <c r="D105" s="726"/>
      <c r="E105" s="726"/>
      <c r="F105" s="726"/>
    </row>
    <row r="106" spans="1:6" ht="12.75">
      <c r="A106" s="726"/>
      <c r="B106" s="726"/>
      <c r="C106" s="726"/>
      <c r="D106" s="726"/>
      <c r="E106" s="726"/>
      <c r="F106" s="726"/>
    </row>
    <row r="107" spans="1:6" ht="12.75">
      <c r="A107" s="726"/>
      <c r="B107" s="726"/>
      <c r="C107" s="726"/>
      <c r="D107" s="726"/>
      <c r="E107" s="726"/>
      <c r="F107" s="726"/>
    </row>
    <row r="108" spans="1:6" ht="12.75">
      <c r="A108" s="726"/>
      <c r="B108" s="726"/>
      <c r="C108" s="726"/>
      <c r="D108" s="726"/>
      <c r="E108" s="726"/>
      <c r="F108" s="726"/>
    </row>
    <row r="109" spans="1:6" ht="12.75">
      <c r="A109" s="726"/>
      <c r="B109" s="726"/>
      <c r="C109" s="726"/>
      <c r="D109" s="726"/>
      <c r="E109" s="726"/>
      <c r="F109" s="726"/>
    </row>
    <row r="110" spans="1:6" ht="12.75">
      <c r="A110" s="726"/>
      <c r="B110" s="726"/>
      <c r="C110" s="726"/>
      <c r="D110" s="726"/>
      <c r="E110" s="726"/>
      <c r="F110" s="726"/>
    </row>
    <row r="111" spans="1:6" ht="12.75">
      <c r="A111" s="726"/>
      <c r="B111" s="726"/>
      <c r="C111" s="726"/>
      <c r="D111" s="726"/>
      <c r="E111" s="726"/>
      <c r="F111" s="726"/>
    </row>
    <row r="112" spans="1:6" ht="12.75">
      <c r="A112" s="726"/>
      <c r="B112" s="726"/>
      <c r="C112" s="726"/>
      <c r="D112" s="726"/>
      <c r="E112" s="726"/>
      <c r="F112" s="726"/>
    </row>
    <row r="113" spans="1:6" ht="12.75">
      <c r="A113" s="726"/>
      <c r="B113" s="726"/>
      <c r="C113" s="726"/>
      <c r="D113" s="726"/>
      <c r="E113" s="726"/>
      <c r="F113" s="726"/>
    </row>
    <row r="114" spans="1:6" ht="12.75">
      <c r="A114" s="726"/>
      <c r="B114" s="726"/>
      <c r="C114" s="726"/>
      <c r="D114" s="726"/>
      <c r="E114" s="726"/>
      <c r="F114" s="726"/>
    </row>
    <row r="115" spans="1:6" ht="12.75">
      <c r="A115" s="726"/>
      <c r="B115" s="726"/>
      <c r="C115" s="726"/>
      <c r="D115" s="726"/>
      <c r="E115" s="726"/>
      <c r="F115" s="726"/>
    </row>
    <row r="116" spans="1:6" ht="12.75">
      <c r="A116" s="726"/>
      <c r="B116" s="726"/>
      <c r="C116" s="726"/>
      <c r="D116" s="726"/>
      <c r="E116" s="726"/>
      <c r="F116" s="726"/>
    </row>
    <row r="117" spans="1:6" ht="12.75">
      <c r="A117" s="726"/>
      <c r="B117" s="726"/>
      <c r="C117" s="726"/>
      <c r="D117" s="726"/>
      <c r="E117" s="726"/>
      <c r="F117" s="726"/>
    </row>
    <row r="118" spans="1:6" ht="12.75">
      <c r="A118" s="726"/>
      <c r="B118" s="726"/>
      <c r="C118" s="726"/>
      <c r="D118" s="726"/>
      <c r="E118" s="726"/>
      <c r="F118" s="726"/>
    </row>
    <row r="119" spans="1:6" ht="12.75">
      <c r="A119" s="726"/>
      <c r="B119" s="726"/>
      <c r="C119" s="726"/>
      <c r="D119" s="726"/>
      <c r="E119" s="726"/>
      <c r="F119" s="726"/>
    </row>
    <row r="120" spans="1:6" ht="12.75">
      <c r="A120" s="726"/>
      <c r="B120" s="726"/>
      <c r="C120" s="726"/>
      <c r="D120" s="726"/>
      <c r="E120" s="726"/>
      <c r="F120" s="726"/>
    </row>
    <row r="121" spans="1:6" ht="12.75">
      <c r="A121" s="726"/>
      <c r="B121" s="726"/>
      <c r="C121" s="726"/>
      <c r="D121" s="726"/>
      <c r="E121" s="726"/>
      <c r="F121" s="726"/>
    </row>
    <row r="122" spans="1:6" ht="12.75">
      <c r="A122" s="726"/>
      <c r="B122" s="726"/>
      <c r="C122" s="726"/>
      <c r="D122" s="726"/>
      <c r="E122" s="726"/>
      <c r="F122" s="726"/>
    </row>
    <row r="123" spans="1:6" ht="12.75">
      <c r="A123" s="726"/>
      <c r="B123" s="726"/>
      <c r="C123" s="726"/>
      <c r="D123" s="726"/>
      <c r="E123" s="726"/>
      <c r="F123" s="726"/>
    </row>
    <row r="124" spans="1:6" ht="12.75">
      <c r="A124" s="726"/>
      <c r="B124" s="726"/>
      <c r="C124" s="726"/>
      <c r="D124" s="726"/>
      <c r="E124" s="726"/>
      <c r="F124" s="726"/>
    </row>
    <row r="125" spans="1:6" ht="12.75">
      <c r="A125" s="726"/>
      <c r="B125" s="726"/>
      <c r="C125" s="726"/>
      <c r="D125" s="726"/>
      <c r="E125" s="726"/>
      <c r="F125" s="726"/>
    </row>
    <row r="126" spans="1:6" ht="12.75">
      <c r="A126" s="726"/>
      <c r="B126" s="726"/>
      <c r="C126" s="726"/>
      <c r="D126" s="726"/>
      <c r="E126" s="726"/>
      <c r="F126" s="726"/>
    </row>
    <row r="127" spans="1:6" ht="12.75">
      <c r="A127" s="726"/>
      <c r="B127" s="726"/>
      <c r="C127" s="726"/>
      <c r="D127" s="726"/>
      <c r="E127" s="726"/>
      <c r="F127" s="726"/>
    </row>
    <row r="128" spans="1:6" ht="12.75">
      <c r="A128" s="726"/>
      <c r="B128" s="726"/>
      <c r="C128" s="726"/>
      <c r="D128" s="726"/>
      <c r="E128" s="726"/>
      <c r="F128" s="726"/>
    </row>
    <row r="129" spans="1:6" ht="12.75">
      <c r="A129" s="726"/>
      <c r="B129" s="726"/>
      <c r="C129" s="726"/>
      <c r="D129" s="726"/>
      <c r="E129" s="726"/>
      <c r="F129" s="726"/>
    </row>
    <row r="130" spans="1:6" ht="12.75">
      <c r="A130" s="726"/>
      <c r="B130" s="726"/>
      <c r="C130" s="726"/>
      <c r="D130" s="726"/>
      <c r="E130" s="726"/>
      <c r="F130" s="726"/>
    </row>
    <row r="131" spans="1:6" ht="12.75">
      <c r="A131" s="726"/>
      <c r="B131" s="726"/>
      <c r="C131" s="726"/>
      <c r="D131" s="726"/>
      <c r="E131" s="726"/>
      <c r="F131" s="726"/>
    </row>
    <row r="132" spans="1:6" ht="12.75">
      <c r="A132" s="726"/>
      <c r="B132" s="726"/>
      <c r="C132" s="726"/>
      <c r="D132" s="726"/>
      <c r="E132" s="726"/>
      <c r="F132" s="726"/>
    </row>
    <row r="133" spans="1:6" ht="12.75">
      <c r="A133" s="726"/>
      <c r="B133" s="726"/>
      <c r="C133" s="726"/>
      <c r="D133" s="726"/>
      <c r="E133" s="726"/>
      <c r="F133" s="726"/>
    </row>
    <row r="134" spans="1:6" ht="12.75">
      <c r="A134" s="726"/>
      <c r="B134" s="726"/>
      <c r="C134" s="726"/>
      <c r="D134" s="726"/>
      <c r="E134" s="726"/>
      <c r="F134" s="726"/>
    </row>
    <row r="135" spans="1:6" ht="12.75">
      <c r="A135" s="726"/>
      <c r="B135" s="726"/>
      <c r="C135" s="726"/>
      <c r="D135" s="726"/>
      <c r="E135" s="726"/>
      <c r="F135" s="726"/>
    </row>
    <row r="136" spans="1:6" ht="12.75">
      <c r="A136" s="726"/>
      <c r="B136" s="726"/>
      <c r="C136" s="726"/>
      <c r="D136" s="726"/>
      <c r="E136" s="726"/>
      <c r="F136" s="726"/>
    </row>
    <row r="137" spans="1:6" ht="12.75">
      <c r="A137" s="726"/>
      <c r="B137" s="726"/>
      <c r="C137" s="726"/>
      <c r="D137" s="726"/>
      <c r="E137" s="726"/>
      <c r="F137" s="726"/>
    </row>
    <row r="138" spans="1:6" ht="12.75">
      <c r="A138" s="726"/>
      <c r="B138" s="726"/>
      <c r="C138" s="726"/>
      <c r="D138" s="726"/>
      <c r="E138" s="726"/>
      <c r="F138" s="726"/>
    </row>
    <row r="139" spans="1:6" ht="12.75">
      <c r="A139" s="726"/>
      <c r="B139" s="726"/>
      <c r="C139" s="726"/>
      <c r="D139" s="726"/>
      <c r="E139" s="726"/>
      <c r="F139" s="726"/>
    </row>
    <row r="140" spans="1:6" ht="12.75">
      <c r="A140" s="726"/>
      <c r="B140" s="726"/>
      <c r="C140" s="726"/>
      <c r="D140" s="726"/>
      <c r="E140" s="726"/>
      <c r="F140" s="726"/>
    </row>
    <row r="141" spans="1:6" ht="12.75">
      <c r="A141" s="726"/>
      <c r="B141" s="726"/>
      <c r="C141" s="726"/>
      <c r="D141" s="726"/>
      <c r="E141" s="726"/>
      <c r="F141" s="726"/>
    </row>
    <row r="142" spans="1:6" ht="12.75">
      <c r="A142" s="726"/>
      <c r="B142" s="726"/>
      <c r="C142" s="726"/>
      <c r="D142" s="726"/>
      <c r="E142" s="726"/>
      <c r="F142" s="726"/>
    </row>
    <row r="143" spans="1:6" ht="12.75">
      <c r="A143" s="726"/>
      <c r="B143" s="726"/>
      <c r="C143" s="726"/>
      <c r="D143" s="726"/>
      <c r="E143" s="726"/>
      <c r="F143" s="726"/>
    </row>
    <row r="144" spans="1:6" ht="12.75">
      <c r="A144" s="726"/>
      <c r="B144" s="726"/>
      <c r="C144" s="726"/>
      <c r="D144" s="726"/>
      <c r="E144" s="726"/>
      <c r="F144" s="726"/>
    </row>
    <row r="145" spans="1:6" ht="12.75">
      <c r="A145" s="726"/>
      <c r="B145" s="726"/>
      <c r="C145" s="726"/>
      <c r="D145" s="726"/>
      <c r="E145" s="726"/>
      <c r="F145" s="726"/>
    </row>
    <row r="146" spans="1:6" ht="12.75">
      <c r="A146" s="726"/>
      <c r="B146" s="726"/>
      <c r="C146" s="726"/>
      <c r="D146" s="726"/>
      <c r="E146" s="726"/>
      <c r="F146" s="726"/>
    </row>
    <row r="147" spans="1:6" ht="12.75">
      <c r="A147" s="726"/>
      <c r="B147" s="726"/>
      <c r="C147" s="726"/>
      <c r="D147" s="726"/>
      <c r="E147" s="726"/>
      <c r="F147" s="726"/>
    </row>
    <row r="148" spans="1:6" ht="12.75">
      <c r="A148" s="726"/>
      <c r="B148" s="726"/>
      <c r="C148" s="726"/>
      <c r="D148" s="726"/>
      <c r="E148" s="726"/>
      <c r="F148" s="726"/>
    </row>
    <row r="149" spans="1:6" ht="12.75">
      <c r="A149" s="726"/>
      <c r="B149" s="726"/>
      <c r="C149" s="726"/>
      <c r="D149" s="726"/>
      <c r="E149" s="726"/>
      <c r="F149" s="726"/>
    </row>
    <row r="150" spans="1:6" ht="12.75">
      <c r="A150" s="726"/>
      <c r="B150" s="726"/>
      <c r="C150" s="726"/>
      <c r="D150" s="726"/>
      <c r="E150" s="726"/>
      <c r="F150" s="726"/>
    </row>
    <row r="151" spans="1:6" ht="12.75">
      <c r="A151" s="726"/>
      <c r="B151" s="726"/>
      <c r="C151" s="726"/>
      <c r="D151" s="726"/>
      <c r="E151" s="726"/>
      <c r="F151" s="726"/>
    </row>
    <row r="152" spans="1:6" ht="12.75">
      <c r="A152" s="726"/>
      <c r="B152" s="726"/>
      <c r="C152" s="726"/>
      <c r="D152" s="726"/>
      <c r="E152" s="726"/>
      <c r="F152" s="726"/>
    </row>
    <row r="153" spans="1:6" ht="12.75">
      <c r="A153" s="726"/>
      <c r="B153" s="726"/>
      <c r="C153" s="726"/>
      <c r="D153" s="726"/>
      <c r="E153" s="726"/>
      <c r="F153" s="726"/>
    </row>
    <row r="154" spans="1:6" ht="12.75">
      <c r="A154" s="726"/>
      <c r="B154" s="726"/>
      <c r="C154" s="726"/>
      <c r="D154" s="726"/>
      <c r="E154" s="726"/>
      <c r="F154" s="726"/>
    </row>
    <row r="155" spans="1:6" ht="12.75">
      <c r="A155" s="726"/>
      <c r="B155" s="726"/>
      <c r="C155" s="726"/>
      <c r="D155" s="726"/>
      <c r="E155" s="726"/>
      <c r="F155" s="726"/>
    </row>
    <row r="156" spans="1:6" ht="12.75">
      <c r="A156" s="726"/>
      <c r="B156" s="726"/>
      <c r="C156" s="726"/>
      <c r="D156" s="726"/>
      <c r="E156" s="726"/>
      <c r="F156" s="726"/>
    </row>
    <row r="157" spans="1:6" ht="12.75">
      <c r="A157" s="726"/>
      <c r="B157" s="726"/>
      <c r="C157" s="726"/>
      <c r="D157" s="726"/>
      <c r="E157" s="726"/>
      <c r="F157" s="726"/>
    </row>
    <row r="158" spans="1:6" ht="12.75">
      <c r="A158" s="726"/>
      <c r="B158" s="726"/>
      <c r="C158" s="726"/>
      <c r="D158" s="726"/>
      <c r="E158" s="726"/>
      <c r="F158" s="726"/>
    </row>
    <row r="159" spans="1:6" ht="12.75">
      <c r="A159" s="726"/>
      <c r="B159" s="726"/>
      <c r="C159" s="726"/>
      <c r="D159" s="726"/>
      <c r="E159" s="726"/>
      <c r="F159" s="726"/>
    </row>
    <row r="160" spans="1:6" ht="12.75">
      <c r="A160" s="726"/>
      <c r="B160" s="726"/>
      <c r="C160" s="726"/>
      <c r="D160" s="726"/>
      <c r="E160" s="726"/>
      <c r="F160" s="726"/>
    </row>
    <row r="161" spans="1:6" ht="12.75">
      <c r="A161" s="726"/>
      <c r="B161" s="726"/>
      <c r="C161" s="726"/>
      <c r="D161" s="726"/>
      <c r="E161" s="726"/>
      <c r="F161" s="726"/>
    </row>
    <row r="162" spans="1:6" ht="12.75">
      <c r="A162" s="726"/>
      <c r="B162" s="726"/>
      <c r="C162" s="726"/>
      <c r="D162" s="726"/>
      <c r="E162" s="726"/>
      <c r="F162" s="726"/>
    </row>
    <row r="163" spans="1:6" ht="12.75">
      <c r="A163" s="726"/>
      <c r="B163" s="726"/>
      <c r="C163" s="726"/>
      <c r="D163" s="726"/>
      <c r="E163" s="726"/>
      <c r="F163" s="726"/>
    </row>
    <row r="164" spans="1:6" ht="12.75">
      <c r="A164" s="726"/>
      <c r="B164" s="726"/>
      <c r="C164" s="726"/>
      <c r="D164" s="726"/>
      <c r="E164" s="726"/>
      <c r="F164" s="726"/>
    </row>
  </sheetData>
  <sheetProtection/>
  <mergeCells count="52">
    <mergeCell ref="A54:C54"/>
    <mergeCell ref="A49:C49"/>
    <mergeCell ref="A50:A53"/>
    <mergeCell ref="B50:C50"/>
    <mergeCell ref="B51:C51"/>
    <mergeCell ref="B52:C52"/>
    <mergeCell ref="B53:C53"/>
    <mergeCell ref="A43:C43"/>
    <mergeCell ref="A44:A45"/>
    <mergeCell ref="B44:C44"/>
    <mergeCell ref="B45:C45"/>
    <mergeCell ref="A46:C46"/>
    <mergeCell ref="A47:A48"/>
    <mergeCell ref="B47:C47"/>
    <mergeCell ref="B48:C48"/>
    <mergeCell ref="A38:C38"/>
    <mergeCell ref="A39:A42"/>
    <mergeCell ref="B39:C39"/>
    <mergeCell ref="B40:C40"/>
    <mergeCell ref="B41:C41"/>
    <mergeCell ref="B42:C42"/>
    <mergeCell ref="A29:C29"/>
    <mergeCell ref="A30:A37"/>
    <mergeCell ref="B30:C30"/>
    <mergeCell ref="B31:C31"/>
    <mergeCell ref="B32:C32"/>
    <mergeCell ref="B33:C33"/>
    <mergeCell ref="B34:C34"/>
    <mergeCell ref="B35:C35"/>
    <mergeCell ref="B36:B37"/>
    <mergeCell ref="A22:A28"/>
    <mergeCell ref="B22:C22"/>
    <mergeCell ref="B23:C23"/>
    <mergeCell ref="B24:C24"/>
    <mergeCell ref="B25:C25"/>
    <mergeCell ref="B26:C26"/>
    <mergeCell ref="B27:C27"/>
    <mergeCell ref="B28:C28"/>
    <mergeCell ref="B9:C9"/>
    <mergeCell ref="A10:C10"/>
    <mergeCell ref="A11:A20"/>
    <mergeCell ref="B13:C13"/>
    <mergeCell ref="B14:B20"/>
    <mergeCell ref="A21:C21"/>
    <mergeCell ref="A1:I1"/>
    <mergeCell ref="A3:C3"/>
    <mergeCell ref="A4:C4"/>
    <mergeCell ref="A5:A8"/>
    <mergeCell ref="B5:C5"/>
    <mergeCell ref="B6:C6"/>
    <mergeCell ref="B7:C7"/>
    <mergeCell ref="B8:C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E4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.7109375" style="0" customWidth="1"/>
    <col min="2" max="2" width="55.00390625" style="0" customWidth="1"/>
    <col min="3" max="3" width="12.28125" style="0" customWidth="1"/>
    <col min="4" max="4" width="14.28125" style="0" customWidth="1"/>
    <col min="5" max="5" width="16.00390625" style="0" customWidth="1"/>
  </cols>
  <sheetData>
    <row r="1" spans="1:5" ht="29.25" customHeight="1">
      <c r="A1" s="760" t="s">
        <v>469</v>
      </c>
      <c r="B1" s="799"/>
      <c r="C1" s="799"/>
      <c r="D1" s="799"/>
      <c r="E1" s="804"/>
    </row>
    <row r="2" spans="1:5" ht="12" customHeight="1">
      <c r="A2" s="54"/>
      <c r="E2" t="s">
        <v>226</v>
      </c>
    </row>
    <row r="3" spans="1:5" ht="25.5" customHeight="1">
      <c r="A3" s="840" t="s">
        <v>128</v>
      </c>
      <c r="B3" s="841"/>
      <c r="C3" s="26" t="s">
        <v>466</v>
      </c>
      <c r="D3" s="26" t="s">
        <v>825</v>
      </c>
      <c r="E3" s="26" t="s">
        <v>779</v>
      </c>
    </row>
    <row r="4" spans="1:5" ht="18.75" customHeight="1">
      <c r="A4" s="56" t="s">
        <v>188</v>
      </c>
      <c r="B4" s="57"/>
      <c r="C4" s="58">
        <f>SUM(C5:C16)</f>
        <v>1209744</v>
      </c>
      <c r="D4" s="58"/>
      <c r="E4" s="58">
        <f>SUM(E5:E16)</f>
        <v>1223806</v>
      </c>
    </row>
    <row r="5" spans="1:5" ht="12.75">
      <c r="A5" s="842"/>
      <c r="B5" s="34" t="s">
        <v>189</v>
      </c>
      <c r="C5" s="59">
        <v>606608</v>
      </c>
      <c r="D5" s="60"/>
      <c r="E5" s="60">
        <f>SUM(C5:D5)</f>
        <v>606608</v>
      </c>
    </row>
    <row r="6" spans="1:5" ht="12.75">
      <c r="A6" s="843"/>
      <c r="B6" s="34" t="s">
        <v>190</v>
      </c>
      <c r="C6" s="59">
        <v>159791</v>
      </c>
      <c r="D6" s="60"/>
      <c r="E6" s="60">
        <f>SUM(C6:D6)</f>
        <v>159791</v>
      </c>
    </row>
    <row r="7" spans="1:5" ht="12.75">
      <c r="A7" s="843"/>
      <c r="B7" s="34" t="s">
        <v>191</v>
      </c>
      <c r="C7" s="59">
        <v>302280</v>
      </c>
      <c r="D7" s="60">
        <v>14064</v>
      </c>
      <c r="E7" s="60">
        <f>SUM(C7:D7)</f>
        <v>316344</v>
      </c>
    </row>
    <row r="8" spans="1:5" ht="12.75">
      <c r="A8" s="843"/>
      <c r="B8" s="34" t="s">
        <v>192</v>
      </c>
      <c r="C8" s="59">
        <v>8206</v>
      </c>
      <c r="D8" s="60"/>
      <c r="E8" s="60">
        <f>SUM(C8:D8)</f>
        <v>8206</v>
      </c>
    </row>
    <row r="9" spans="1:5" ht="12.75">
      <c r="A9" s="843"/>
      <c r="B9" s="34" t="s">
        <v>193</v>
      </c>
      <c r="C9" s="59">
        <v>14000</v>
      </c>
      <c r="D9" s="60"/>
      <c r="E9" s="60">
        <f>SUM(C9:D9)</f>
        <v>14000</v>
      </c>
    </row>
    <row r="10" spans="1:5" ht="12.75">
      <c r="A10" s="843"/>
      <c r="B10" s="34" t="s">
        <v>194</v>
      </c>
      <c r="C10" s="59"/>
      <c r="D10" s="60"/>
      <c r="E10" s="60"/>
    </row>
    <row r="11" spans="1:5" ht="12.75">
      <c r="A11" s="843"/>
      <c r="B11" s="34" t="s">
        <v>195</v>
      </c>
      <c r="C11" s="59"/>
      <c r="D11" s="60"/>
      <c r="E11" s="60"/>
    </row>
    <row r="12" spans="1:5" ht="12.75">
      <c r="A12" s="843"/>
      <c r="B12" s="34" t="s">
        <v>196</v>
      </c>
      <c r="C12" s="59">
        <v>2125</v>
      </c>
      <c r="D12" s="60"/>
      <c r="E12" s="60">
        <f>SUM(C12:D12)</f>
        <v>2125</v>
      </c>
    </row>
    <row r="13" spans="1:5" ht="12.75">
      <c r="A13" s="843"/>
      <c r="B13" s="34" t="s">
        <v>197</v>
      </c>
      <c r="C13" s="59">
        <v>29195</v>
      </c>
      <c r="D13" s="60"/>
      <c r="E13" s="60">
        <f>SUM(C13:D13)</f>
        <v>29195</v>
      </c>
    </row>
    <row r="14" spans="1:5" ht="12.75">
      <c r="A14" s="843"/>
      <c r="B14" s="34" t="s">
        <v>198</v>
      </c>
      <c r="C14" s="59">
        <v>87399</v>
      </c>
      <c r="D14" s="60"/>
      <c r="E14" s="60">
        <f>SUM(C14:D14)</f>
        <v>87399</v>
      </c>
    </row>
    <row r="15" spans="1:5" ht="12.75">
      <c r="A15" s="843"/>
      <c r="B15" s="34" t="s">
        <v>199</v>
      </c>
      <c r="C15" s="59"/>
      <c r="D15" s="60"/>
      <c r="E15" s="60"/>
    </row>
    <row r="16" spans="1:5" ht="12.75">
      <c r="A16" s="844"/>
      <c r="B16" s="34" t="s">
        <v>200</v>
      </c>
      <c r="C16" s="59">
        <v>140</v>
      </c>
      <c r="D16" s="60">
        <v>-2</v>
      </c>
      <c r="E16" s="60">
        <f>SUM(C16:D16)</f>
        <v>138</v>
      </c>
    </row>
    <row r="17" spans="1:5" ht="22.5" customHeight="1">
      <c r="A17" s="56" t="s">
        <v>201</v>
      </c>
      <c r="B17" s="57"/>
      <c r="C17" s="61"/>
      <c r="D17" s="61"/>
      <c r="E17" s="61"/>
    </row>
    <row r="18" spans="1:5" ht="21.75" customHeight="1">
      <c r="A18" s="56" t="s">
        <v>202</v>
      </c>
      <c r="B18" s="57"/>
      <c r="C18" s="58">
        <f>SUM(C19:C22)</f>
        <v>123699</v>
      </c>
      <c r="D18" s="58"/>
      <c r="E18" s="58">
        <f>SUM(E19:E22)</f>
        <v>123699</v>
      </c>
    </row>
    <row r="19" spans="1:5" ht="12.75">
      <c r="A19" s="820"/>
      <c r="B19" s="34" t="s">
        <v>203</v>
      </c>
      <c r="C19" s="60">
        <v>121036</v>
      </c>
      <c r="D19" s="60"/>
      <c r="E19" s="60">
        <f>SUM(C19:D19)</f>
        <v>121036</v>
      </c>
    </row>
    <row r="20" spans="1:5" ht="12.75">
      <c r="A20" s="820"/>
      <c r="B20" s="34" t="s">
        <v>204</v>
      </c>
      <c r="C20" s="60">
        <v>1340</v>
      </c>
      <c r="D20" s="60"/>
      <c r="E20" s="60">
        <f>SUM(C20:D20)</f>
        <v>1340</v>
      </c>
    </row>
    <row r="21" spans="1:5" ht="12.75">
      <c r="A21" s="820"/>
      <c r="B21" s="34" t="s">
        <v>205</v>
      </c>
      <c r="C21" s="60">
        <v>1323</v>
      </c>
      <c r="D21" s="60"/>
      <c r="E21" s="60">
        <f>SUM(C21:D21)</f>
        <v>1323</v>
      </c>
    </row>
    <row r="22" spans="1:5" ht="12.75">
      <c r="A22" s="820"/>
      <c r="B22" s="34" t="s">
        <v>206</v>
      </c>
      <c r="C22" s="60"/>
      <c r="D22" s="60"/>
      <c r="E22" s="60"/>
    </row>
    <row r="23" spans="1:5" ht="18" customHeight="1">
      <c r="A23" s="56" t="s">
        <v>207</v>
      </c>
      <c r="B23" s="57"/>
      <c r="C23" s="58">
        <f>SUM(C24:C27)</f>
        <v>0</v>
      </c>
      <c r="D23" s="58"/>
      <c r="E23" s="58">
        <f>SUM(E24:E27)</f>
        <v>0</v>
      </c>
    </row>
    <row r="24" spans="1:5" ht="12.75">
      <c r="A24" s="772"/>
      <c r="B24" s="43" t="s">
        <v>208</v>
      </c>
      <c r="C24" s="60"/>
      <c r="D24" s="60"/>
      <c r="E24" s="60"/>
    </row>
    <row r="25" spans="1:5" ht="18.75" customHeight="1">
      <c r="A25" s="778"/>
      <c r="B25" s="43" t="s">
        <v>209</v>
      </c>
      <c r="C25" s="60"/>
      <c r="D25" s="60"/>
      <c r="E25" s="60"/>
    </row>
    <row r="26" spans="1:5" ht="18.75" customHeight="1">
      <c r="A26" s="778"/>
      <c r="B26" s="43" t="s">
        <v>210</v>
      </c>
      <c r="C26" s="60"/>
      <c r="D26" s="60"/>
      <c r="E26" s="60"/>
    </row>
    <row r="27" spans="1:5" ht="18.75" customHeight="1">
      <c r="A27" s="778"/>
      <c r="B27" s="43" t="s">
        <v>211</v>
      </c>
      <c r="C27" s="60"/>
      <c r="D27" s="60"/>
      <c r="E27" s="60"/>
    </row>
    <row r="28" spans="1:5" ht="23.25" customHeight="1">
      <c r="A28" s="831" t="s">
        <v>212</v>
      </c>
      <c r="B28" s="765"/>
      <c r="C28" s="58">
        <f>SUM(C29:C34)</f>
        <v>0</v>
      </c>
      <c r="D28" s="58"/>
      <c r="E28" s="58">
        <f>SUM(E29:E34)</f>
        <v>0</v>
      </c>
    </row>
    <row r="29" spans="1:5" ht="21" customHeight="1">
      <c r="A29" s="832"/>
      <c r="B29" s="52" t="s">
        <v>213</v>
      </c>
      <c r="C29" s="62"/>
      <c r="D29" s="62"/>
      <c r="E29" s="62"/>
    </row>
    <row r="30" spans="1:5" ht="22.5" customHeight="1">
      <c r="A30" s="833"/>
      <c r="B30" s="52" t="s">
        <v>214</v>
      </c>
      <c r="C30" s="73">
        <v>0</v>
      </c>
      <c r="D30" s="73"/>
      <c r="E30" s="73">
        <v>0</v>
      </c>
    </row>
    <row r="31" spans="1:5" ht="22.5" customHeight="1">
      <c r="A31" s="833"/>
      <c r="B31" s="52" t="s">
        <v>215</v>
      </c>
      <c r="C31" s="62"/>
      <c r="D31" s="62"/>
      <c r="E31" s="62"/>
    </row>
    <row r="32" spans="1:5" ht="21" customHeight="1">
      <c r="A32" s="833"/>
      <c r="B32" s="52" t="s">
        <v>216</v>
      </c>
      <c r="C32" s="60"/>
      <c r="D32" s="62"/>
      <c r="E32" s="62"/>
    </row>
    <row r="33" spans="1:5" ht="12.75">
      <c r="A33" s="833"/>
      <c r="B33" s="52" t="s">
        <v>217</v>
      </c>
      <c r="C33" s="60"/>
      <c r="D33" s="60"/>
      <c r="E33" s="60"/>
    </row>
    <row r="34" spans="1:5" ht="12.75">
      <c r="A34" s="834"/>
      <c r="B34" s="52" t="s">
        <v>218</v>
      </c>
      <c r="C34" s="60"/>
      <c r="D34" s="60"/>
      <c r="E34" s="60"/>
    </row>
    <row r="35" spans="1:5" ht="20.25" customHeight="1">
      <c r="A35" s="835" t="s">
        <v>219</v>
      </c>
      <c r="B35" s="836"/>
      <c r="C35" s="60">
        <f>SUM(C36:C37)</f>
        <v>0</v>
      </c>
      <c r="D35" s="60"/>
      <c r="E35" s="60">
        <f>SUM(E36:E37)</f>
        <v>0</v>
      </c>
    </row>
    <row r="36" spans="1:5" ht="25.5">
      <c r="A36" s="63"/>
      <c r="B36" s="52" t="s">
        <v>220</v>
      </c>
      <c r="C36" s="60"/>
      <c r="D36" s="60"/>
      <c r="E36" s="60">
        <v>0</v>
      </c>
    </row>
    <row r="37" spans="1:5" ht="25.5">
      <c r="A37" s="63"/>
      <c r="B37" s="52" t="s">
        <v>221</v>
      </c>
      <c r="C37" s="60"/>
      <c r="D37" s="60"/>
      <c r="E37" s="60"/>
    </row>
    <row r="38" spans="1:5" ht="36.75" customHeight="1">
      <c r="A38" s="837" t="s">
        <v>222</v>
      </c>
      <c r="B38" s="838"/>
      <c r="C38" s="58">
        <f>SUM(C39:C40)</f>
        <v>155713</v>
      </c>
      <c r="D38" s="58"/>
      <c r="E38" s="58">
        <f>SUM(C38:D38)</f>
        <v>155713</v>
      </c>
    </row>
    <row r="39" spans="1:5" ht="18" customHeight="1">
      <c r="A39" s="768" t="s">
        <v>223</v>
      </c>
      <c r="B39" s="768"/>
      <c r="C39" s="60">
        <v>6693</v>
      </c>
      <c r="D39" s="60"/>
      <c r="E39" s="60">
        <f>SUM(C39:D39)</f>
        <v>6693</v>
      </c>
    </row>
    <row r="40" spans="1:5" ht="21" customHeight="1">
      <c r="A40" s="768" t="s">
        <v>224</v>
      </c>
      <c r="B40" s="768"/>
      <c r="C40" s="60">
        <v>149020</v>
      </c>
      <c r="D40" s="60"/>
      <c r="E40" s="60">
        <f>SUM(C40:D40)</f>
        <v>149020</v>
      </c>
    </row>
    <row r="41" spans="1:5" ht="0.75" customHeight="1">
      <c r="A41" s="43"/>
      <c r="B41" s="43"/>
      <c r="C41" s="60">
        <v>17</v>
      </c>
      <c r="D41" s="60"/>
      <c r="E41" s="60"/>
    </row>
    <row r="42" spans="1:5" ht="27.75" customHeight="1">
      <c r="A42" s="839" t="s">
        <v>225</v>
      </c>
      <c r="B42" s="839"/>
      <c r="C42" s="44">
        <f>SUM(C38,C35,C28,C23,C17:C18,C4)</f>
        <v>1489156</v>
      </c>
      <c r="D42" s="44">
        <v>14062</v>
      </c>
      <c r="E42" s="44">
        <f>SUM(C42:D42)</f>
        <v>1503218</v>
      </c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</sheetData>
  <sheetProtection/>
  <mergeCells count="12">
    <mergeCell ref="A29:A34"/>
    <mergeCell ref="A35:B35"/>
    <mergeCell ref="A38:B38"/>
    <mergeCell ref="A39:B39"/>
    <mergeCell ref="A40:B40"/>
    <mergeCell ref="A42:B42"/>
    <mergeCell ref="A1:E1"/>
    <mergeCell ref="A3:B3"/>
    <mergeCell ref="A5:A16"/>
    <mergeCell ref="A19:A22"/>
    <mergeCell ref="A24:A27"/>
    <mergeCell ref="A28:B28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4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.7109375" style="0" customWidth="1"/>
    <col min="2" max="2" width="50.28125" style="0" customWidth="1"/>
    <col min="3" max="3" width="12.7109375" style="0" customWidth="1"/>
    <col min="4" max="5" width="12.57421875" style="0" customWidth="1"/>
  </cols>
  <sheetData>
    <row r="1" spans="1:5" ht="30.75" customHeight="1">
      <c r="A1" s="760" t="s">
        <v>470</v>
      </c>
      <c r="B1" s="799"/>
      <c r="C1" s="799"/>
      <c r="D1" s="799"/>
      <c r="E1" s="804"/>
    </row>
    <row r="2" spans="1:5" ht="12.75">
      <c r="A2" s="54"/>
      <c r="E2" t="s">
        <v>230</v>
      </c>
    </row>
    <row r="3" spans="1:5" ht="21.75" customHeight="1">
      <c r="A3" s="840" t="s">
        <v>128</v>
      </c>
      <c r="B3" s="841"/>
      <c r="C3" s="26" t="s">
        <v>227</v>
      </c>
      <c r="D3" s="26" t="s">
        <v>228</v>
      </c>
      <c r="E3" s="26" t="s">
        <v>471</v>
      </c>
    </row>
    <row r="4" spans="1:5" ht="18.75" customHeight="1">
      <c r="A4" s="64" t="s">
        <v>188</v>
      </c>
      <c r="B4" s="65"/>
      <c r="C4" s="66">
        <f>SUM(C5:C16)</f>
        <v>1180613</v>
      </c>
      <c r="D4" s="66">
        <f>SUM(D5:D16)</f>
        <v>1170000</v>
      </c>
      <c r="E4" s="66">
        <f>SUM(E5:E16)</f>
        <v>1169000</v>
      </c>
    </row>
    <row r="5" spans="1:5" ht="14.25">
      <c r="A5" s="854"/>
      <c r="B5" s="29" t="s">
        <v>189</v>
      </c>
      <c r="C5" s="68">
        <v>593206</v>
      </c>
      <c r="D5" s="69">
        <v>595200</v>
      </c>
      <c r="E5" s="69">
        <v>597500</v>
      </c>
    </row>
    <row r="6" spans="1:5" ht="14.25">
      <c r="A6" s="855"/>
      <c r="B6" s="29" t="s">
        <v>190</v>
      </c>
      <c r="C6" s="68">
        <v>156131</v>
      </c>
      <c r="D6" s="69">
        <v>159350</v>
      </c>
      <c r="E6" s="69">
        <v>161200</v>
      </c>
    </row>
    <row r="7" spans="1:5" ht="14.25">
      <c r="A7" s="855"/>
      <c r="B7" s="29" t="s">
        <v>191</v>
      </c>
      <c r="C7" s="69">
        <v>288595</v>
      </c>
      <c r="D7" s="69">
        <v>286650</v>
      </c>
      <c r="E7" s="69">
        <v>284300</v>
      </c>
    </row>
    <row r="8" spans="1:5" ht="14.25">
      <c r="A8" s="855"/>
      <c r="B8" s="29" t="s">
        <v>192</v>
      </c>
      <c r="C8" s="69">
        <v>8206</v>
      </c>
      <c r="D8" s="69"/>
      <c r="E8" s="69"/>
    </row>
    <row r="9" spans="1:5" ht="14.25">
      <c r="A9" s="855"/>
      <c r="B9" s="29" t="s">
        <v>193</v>
      </c>
      <c r="C9" s="69">
        <v>14000</v>
      </c>
      <c r="D9" s="69">
        <v>16000</v>
      </c>
      <c r="E9" s="69">
        <v>17500</v>
      </c>
    </row>
    <row r="10" spans="1:5" ht="14.25">
      <c r="A10" s="855"/>
      <c r="B10" s="29" t="s">
        <v>194</v>
      </c>
      <c r="C10" s="69"/>
      <c r="D10" s="69"/>
      <c r="E10" s="69"/>
    </row>
    <row r="11" spans="1:5" ht="14.25">
      <c r="A11" s="855"/>
      <c r="B11" s="29" t="s">
        <v>195</v>
      </c>
      <c r="C11" s="69"/>
      <c r="D11" s="69"/>
      <c r="E11" s="69"/>
    </row>
    <row r="12" spans="1:5" ht="14.25">
      <c r="A12" s="855"/>
      <c r="B12" s="29" t="s">
        <v>196</v>
      </c>
      <c r="C12" s="69">
        <v>2125</v>
      </c>
      <c r="D12" s="69">
        <v>2300</v>
      </c>
      <c r="E12" s="69">
        <v>2500</v>
      </c>
    </row>
    <row r="13" spans="1:5" ht="28.5">
      <c r="A13" s="855"/>
      <c r="B13" s="29" t="s">
        <v>197</v>
      </c>
      <c r="C13" s="69">
        <v>32350</v>
      </c>
      <c r="D13" s="69">
        <v>19500</v>
      </c>
      <c r="E13" s="69">
        <v>16000</v>
      </c>
    </row>
    <row r="14" spans="1:5" ht="18.75" customHeight="1">
      <c r="A14" s="855"/>
      <c r="B14" s="29" t="s">
        <v>198</v>
      </c>
      <c r="C14" s="69">
        <v>86000</v>
      </c>
      <c r="D14" s="69">
        <v>91000</v>
      </c>
      <c r="E14" s="69">
        <v>90000</v>
      </c>
    </row>
    <row r="15" spans="1:5" ht="14.25">
      <c r="A15" s="855"/>
      <c r="B15" s="29" t="s">
        <v>199</v>
      </c>
      <c r="C15" s="69"/>
      <c r="D15" s="69"/>
      <c r="E15" s="69"/>
    </row>
    <row r="16" spans="1:5" ht="14.25">
      <c r="A16" s="856"/>
      <c r="B16" s="29" t="s">
        <v>200</v>
      </c>
      <c r="C16" s="70"/>
      <c r="D16" s="70"/>
      <c r="E16" s="70"/>
    </row>
    <row r="17" spans="1:5" ht="14.25">
      <c r="A17" s="64" t="s">
        <v>201</v>
      </c>
      <c r="B17" s="65"/>
      <c r="C17" s="69"/>
      <c r="D17" s="69"/>
      <c r="E17" s="69"/>
    </row>
    <row r="18" spans="1:5" ht="18" customHeight="1">
      <c r="A18" s="64" t="s">
        <v>202</v>
      </c>
      <c r="B18" s="65"/>
      <c r="C18" s="66">
        <f>SUM(C19:C22)</f>
        <v>81200</v>
      </c>
      <c r="D18" s="66">
        <f>SUM(D19:D22)</f>
        <v>47000</v>
      </c>
      <c r="E18" s="66">
        <f>SUM(E19:E22)</f>
        <v>10000</v>
      </c>
    </row>
    <row r="19" spans="1:5" ht="18" customHeight="1">
      <c r="A19" s="857"/>
      <c r="B19" s="29" t="s">
        <v>203</v>
      </c>
      <c r="C19" s="69">
        <v>81200</v>
      </c>
      <c r="D19" s="69">
        <v>35000</v>
      </c>
      <c r="E19" s="69">
        <v>10000</v>
      </c>
    </row>
    <row r="20" spans="1:5" ht="16.5" customHeight="1">
      <c r="A20" s="857"/>
      <c r="B20" s="29" t="s">
        <v>204</v>
      </c>
      <c r="C20" s="69"/>
      <c r="D20" s="69">
        <v>12000</v>
      </c>
      <c r="E20" s="69"/>
    </row>
    <row r="21" spans="1:5" ht="14.25">
      <c r="A21" s="857"/>
      <c r="B21" s="29" t="s">
        <v>205</v>
      </c>
      <c r="C21" s="69"/>
      <c r="D21" s="69"/>
      <c r="E21" s="69"/>
    </row>
    <row r="22" spans="1:5" ht="28.5" customHeight="1">
      <c r="A22" s="857"/>
      <c r="B22" s="29" t="s">
        <v>206</v>
      </c>
      <c r="C22" s="69"/>
      <c r="D22" s="69"/>
      <c r="E22" s="69"/>
    </row>
    <row r="23" spans="1:5" ht="20.25" customHeight="1">
      <c r="A23" s="64" t="s">
        <v>207</v>
      </c>
      <c r="B23" s="65"/>
      <c r="C23" s="67">
        <f>SUM(C24:C27)</f>
        <v>0</v>
      </c>
      <c r="D23" s="67">
        <f>SUM(D24:D27)</f>
        <v>0</v>
      </c>
      <c r="E23" s="67">
        <f>SUM(E24:E27)</f>
        <v>0</v>
      </c>
    </row>
    <row r="24" spans="1:5" ht="14.25">
      <c r="A24" s="796"/>
      <c r="B24" s="71" t="s">
        <v>208</v>
      </c>
      <c r="C24" s="69"/>
      <c r="D24" s="69"/>
      <c r="E24" s="69"/>
    </row>
    <row r="25" spans="1:5" ht="14.25">
      <c r="A25" s="797"/>
      <c r="B25" s="71" t="s">
        <v>209</v>
      </c>
      <c r="C25" s="69"/>
      <c r="D25" s="69"/>
      <c r="E25" s="69"/>
    </row>
    <row r="26" spans="1:5" ht="18" customHeight="1">
      <c r="A26" s="848"/>
      <c r="B26" s="71" t="s">
        <v>210</v>
      </c>
      <c r="C26" s="67"/>
      <c r="D26" s="67"/>
      <c r="E26" s="67"/>
    </row>
    <row r="27" spans="1:5" ht="14.25">
      <c r="A27" s="848"/>
      <c r="B27" s="71" t="s">
        <v>211</v>
      </c>
      <c r="C27" s="69"/>
      <c r="D27" s="69"/>
      <c r="E27" s="69"/>
    </row>
    <row r="28" spans="1:5" ht="31.5" customHeight="1">
      <c r="A28" s="849" t="s">
        <v>212</v>
      </c>
      <c r="B28" s="776"/>
      <c r="C28" s="66">
        <f>SUM(C29:C34)</f>
        <v>0</v>
      </c>
      <c r="D28" s="69">
        <f>SUM(D29:D34)</f>
        <v>0</v>
      </c>
      <c r="E28" s="69">
        <f>SUM(E29:E34)</f>
        <v>21667</v>
      </c>
    </row>
    <row r="29" spans="1:5" ht="28.5">
      <c r="A29" s="850"/>
      <c r="B29" s="42" t="s">
        <v>213</v>
      </c>
      <c r="C29" s="69"/>
      <c r="D29" s="69"/>
      <c r="E29" s="69"/>
    </row>
    <row r="30" spans="1:5" ht="28.5">
      <c r="A30" s="851"/>
      <c r="B30" s="42" t="s">
        <v>214</v>
      </c>
      <c r="C30" s="70"/>
      <c r="D30" s="70"/>
      <c r="E30" s="70"/>
    </row>
    <row r="31" spans="1:5" ht="28.5">
      <c r="A31" s="851"/>
      <c r="B31" s="42" t="s">
        <v>215</v>
      </c>
      <c r="C31" s="70"/>
      <c r="D31" s="70"/>
      <c r="E31" s="70"/>
    </row>
    <row r="32" spans="1:5" ht="14.25">
      <c r="A32" s="851"/>
      <c r="B32" s="42" t="s">
        <v>216</v>
      </c>
      <c r="C32" s="70"/>
      <c r="D32" s="70"/>
      <c r="E32" s="70"/>
    </row>
    <row r="33" spans="1:5" ht="14.25">
      <c r="A33" s="851"/>
      <c r="B33" s="42" t="s">
        <v>217</v>
      </c>
      <c r="C33" s="70"/>
      <c r="D33" s="70"/>
      <c r="E33" s="70"/>
    </row>
    <row r="34" spans="1:5" ht="14.25">
      <c r="A34" s="851"/>
      <c r="B34" s="42" t="s">
        <v>218</v>
      </c>
      <c r="C34" s="70"/>
      <c r="D34" s="70"/>
      <c r="E34" s="70">
        <v>21667</v>
      </c>
    </row>
    <row r="35" spans="1:5" ht="20.25" customHeight="1">
      <c r="A35" s="852" t="s">
        <v>219</v>
      </c>
      <c r="B35" s="853"/>
      <c r="C35" s="70">
        <f>SUM(C36:C37)</f>
        <v>0</v>
      </c>
      <c r="D35" s="70">
        <f>SUM(D36:D37)</f>
        <v>0</v>
      </c>
      <c r="E35" s="70">
        <f>SUM(E36:E37)</f>
        <v>0</v>
      </c>
    </row>
    <row r="36" spans="1:5" ht="28.5">
      <c r="A36" s="846"/>
      <c r="B36" s="42" t="s">
        <v>220</v>
      </c>
      <c r="C36" s="70"/>
      <c r="D36" s="70"/>
      <c r="E36" s="70"/>
    </row>
    <row r="37" spans="1:5" ht="28.5">
      <c r="A37" s="847"/>
      <c r="B37" s="42" t="s">
        <v>221</v>
      </c>
      <c r="C37" s="70"/>
      <c r="D37" s="70"/>
      <c r="E37" s="70"/>
    </row>
    <row r="38" spans="1:5" ht="33.75" customHeight="1">
      <c r="A38" s="815" t="s">
        <v>222</v>
      </c>
      <c r="B38" s="858"/>
      <c r="C38" s="339">
        <f>SUM(C39:C40)</f>
        <v>178000</v>
      </c>
      <c r="D38" s="339">
        <f>SUM(D39:D40)</f>
        <v>144000</v>
      </c>
      <c r="E38" s="339">
        <f>SUM(E39:E40)</f>
        <v>133000</v>
      </c>
    </row>
    <row r="39" spans="1:5" ht="15.75" customHeight="1">
      <c r="A39" s="768" t="s">
        <v>223</v>
      </c>
      <c r="B39" s="768"/>
      <c r="C39" s="69">
        <v>6000</v>
      </c>
      <c r="D39" s="69">
        <v>7000</v>
      </c>
      <c r="E39" s="70">
        <v>6000</v>
      </c>
    </row>
    <row r="40" spans="1:5" ht="17.25" customHeight="1">
      <c r="A40" s="768" t="s">
        <v>229</v>
      </c>
      <c r="B40" s="768"/>
      <c r="C40" s="69">
        <v>172000</v>
      </c>
      <c r="D40" s="69">
        <v>137000</v>
      </c>
      <c r="E40" s="70">
        <v>127000</v>
      </c>
    </row>
    <row r="41" spans="1:5" ht="17.25" customHeight="1" hidden="1">
      <c r="A41" s="43"/>
      <c r="B41" s="43"/>
      <c r="C41" s="69"/>
      <c r="D41" s="69"/>
      <c r="E41" s="70"/>
    </row>
    <row r="42" spans="1:5" ht="24.75" customHeight="1">
      <c r="A42" s="845" t="s">
        <v>225</v>
      </c>
      <c r="B42" s="845"/>
      <c r="C42" s="340">
        <f>SUM(C38,C35,C28,C23,C18,C17,C4)</f>
        <v>1439813</v>
      </c>
      <c r="D42" s="340">
        <f>SUM(D38,D35,D28,D23,D18,D17,D4)</f>
        <v>1361000</v>
      </c>
      <c r="E42" s="340">
        <f>SUM(E38,E35,E28,E23,E18,E17,E4)</f>
        <v>1333667</v>
      </c>
    </row>
  </sheetData>
  <sheetProtection/>
  <mergeCells count="13">
    <mergeCell ref="A1:E1"/>
    <mergeCell ref="A3:B3"/>
    <mergeCell ref="A5:A16"/>
    <mergeCell ref="A19:A22"/>
    <mergeCell ref="A38:B38"/>
    <mergeCell ref="A42:B42"/>
    <mergeCell ref="A36:A37"/>
    <mergeCell ref="A24:A27"/>
    <mergeCell ref="A28:B28"/>
    <mergeCell ref="A29:A34"/>
    <mergeCell ref="A35:B35"/>
    <mergeCell ref="A39:B39"/>
    <mergeCell ref="A40:B4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H5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.7109375" style="0" customWidth="1"/>
    <col min="2" max="2" width="45.57421875" style="0" customWidth="1"/>
    <col min="3" max="3" width="12.00390625" style="0" customWidth="1"/>
    <col min="4" max="4" width="9.8515625" style="0" customWidth="1"/>
    <col min="5" max="5" width="10.8515625" style="0" customWidth="1"/>
    <col min="6" max="7" width="9.28125" style="0" customWidth="1"/>
    <col min="8" max="8" width="11.8515625" style="0" customWidth="1"/>
  </cols>
  <sheetData>
    <row r="1" spans="1:8" ht="36" customHeight="1">
      <c r="A1" s="760" t="s">
        <v>472</v>
      </c>
      <c r="B1" s="799"/>
      <c r="C1" s="799"/>
      <c r="D1" s="799"/>
      <c r="E1" s="804"/>
      <c r="F1" s="804"/>
      <c r="G1" s="804"/>
      <c r="H1" s="804"/>
    </row>
    <row r="2" spans="1:8" ht="12.75">
      <c r="A2" s="54"/>
      <c r="H2" s="728" t="s">
        <v>794</v>
      </c>
    </row>
    <row r="3" spans="1:8" ht="36">
      <c r="A3" s="800" t="s">
        <v>128</v>
      </c>
      <c r="B3" s="802"/>
      <c r="C3" s="26" t="s">
        <v>2</v>
      </c>
      <c r="D3" s="26" t="s">
        <v>4</v>
      </c>
      <c r="E3" s="26" t="s">
        <v>181</v>
      </c>
      <c r="F3" s="26" t="s">
        <v>8</v>
      </c>
      <c r="G3" s="26" t="s">
        <v>814</v>
      </c>
      <c r="H3" s="26" t="s">
        <v>182</v>
      </c>
    </row>
    <row r="4" spans="1:8" ht="20.25" customHeight="1">
      <c r="A4" s="56" t="s">
        <v>188</v>
      </c>
      <c r="B4" s="57"/>
      <c r="C4" s="58">
        <f>SUM(C5:C16)</f>
        <v>469428</v>
      </c>
      <c r="D4" s="58">
        <f>SUM(D5:D16)</f>
        <v>666542</v>
      </c>
      <c r="E4" s="58">
        <f>SUM(E5:E16)</f>
        <v>75871</v>
      </c>
      <c r="F4" s="58">
        <f>SUM(F5:F16)</f>
        <v>11827</v>
      </c>
      <c r="G4" s="58">
        <v>138</v>
      </c>
      <c r="H4" s="58">
        <f>SUM(H5:H16)</f>
        <v>1223806</v>
      </c>
    </row>
    <row r="5" spans="1:8" ht="12.75">
      <c r="A5" s="842"/>
      <c r="B5" s="47" t="s">
        <v>189</v>
      </c>
      <c r="C5" s="59">
        <v>150141</v>
      </c>
      <c r="D5" s="60">
        <v>405090</v>
      </c>
      <c r="E5" s="60">
        <v>46590</v>
      </c>
      <c r="F5" s="60">
        <v>4787</v>
      </c>
      <c r="G5" s="60"/>
      <c r="H5" s="60">
        <f>SUM(C5:F5)</f>
        <v>606608</v>
      </c>
    </row>
    <row r="6" spans="1:8" ht="12.75">
      <c r="A6" s="843"/>
      <c r="B6" s="47" t="s">
        <v>190</v>
      </c>
      <c r="C6" s="59">
        <v>41857</v>
      </c>
      <c r="D6" s="60">
        <v>104089</v>
      </c>
      <c r="E6" s="60">
        <v>12555</v>
      </c>
      <c r="F6" s="60">
        <v>1290</v>
      </c>
      <c r="G6" s="60"/>
      <c r="H6" s="60">
        <f>SUM(C6:F6)</f>
        <v>159791</v>
      </c>
    </row>
    <row r="7" spans="1:8" ht="12.75">
      <c r="A7" s="843"/>
      <c r="B7" s="47" t="s">
        <v>191</v>
      </c>
      <c r="C7" s="59">
        <v>144711</v>
      </c>
      <c r="D7" s="60">
        <v>149157</v>
      </c>
      <c r="E7" s="60">
        <v>16726</v>
      </c>
      <c r="F7" s="60">
        <v>5750</v>
      </c>
      <c r="G7" s="60"/>
      <c r="H7" s="60">
        <f aca="true" t="shared" si="0" ref="H7:H17">SUM(C7:F7)</f>
        <v>316344</v>
      </c>
    </row>
    <row r="8" spans="1:8" ht="12.75">
      <c r="A8" s="843"/>
      <c r="B8" s="47" t="s">
        <v>192</v>
      </c>
      <c r="C8" s="59"/>
      <c r="D8" s="60">
        <v>8206</v>
      </c>
      <c r="E8" s="60"/>
      <c r="F8" s="72"/>
      <c r="G8" s="72"/>
      <c r="H8" s="60">
        <f t="shared" si="0"/>
        <v>8206</v>
      </c>
    </row>
    <row r="9" spans="1:8" ht="12.75">
      <c r="A9" s="843"/>
      <c r="B9" s="47" t="s">
        <v>193</v>
      </c>
      <c r="C9" s="59">
        <v>14000</v>
      </c>
      <c r="D9" s="60"/>
      <c r="E9" s="60"/>
      <c r="F9" s="72"/>
      <c r="G9" s="72"/>
      <c r="H9" s="60">
        <f t="shared" si="0"/>
        <v>14000</v>
      </c>
    </row>
    <row r="10" spans="1:8" ht="12.75">
      <c r="A10" s="843"/>
      <c r="B10" s="47" t="s">
        <v>194</v>
      </c>
      <c r="C10" s="59"/>
      <c r="D10" s="60"/>
      <c r="E10" s="60"/>
      <c r="F10" s="72"/>
      <c r="G10" s="72"/>
      <c r="H10" s="60">
        <f t="shared" si="0"/>
        <v>0</v>
      </c>
    </row>
    <row r="11" spans="1:8" ht="12.75">
      <c r="A11" s="843"/>
      <c r="B11" s="47" t="s">
        <v>195</v>
      </c>
      <c r="C11" s="59"/>
      <c r="D11" s="60"/>
      <c r="E11" s="60"/>
      <c r="F11" s="72"/>
      <c r="G11" s="72"/>
      <c r="H11" s="60">
        <f t="shared" si="0"/>
        <v>0</v>
      </c>
    </row>
    <row r="12" spans="1:8" ht="15" customHeight="1">
      <c r="A12" s="843"/>
      <c r="B12" s="47" t="s">
        <v>196</v>
      </c>
      <c r="C12" s="59">
        <v>2125</v>
      </c>
      <c r="D12" s="60"/>
      <c r="E12" s="60"/>
      <c r="F12" s="72"/>
      <c r="G12" s="72"/>
      <c r="H12" s="60">
        <f t="shared" si="0"/>
        <v>2125</v>
      </c>
    </row>
    <row r="13" spans="1:8" ht="25.5" customHeight="1">
      <c r="A13" s="843"/>
      <c r="B13" s="47" t="s">
        <v>197</v>
      </c>
      <c r="C13" s="59">
        <v>29195</v>
      </c>
      <c r="D13" s="60"/>
      <c r="E13" s="60"/>
      <c r="F13" s="72"/>
      <c r="G13" s="72"/>
      <c r="H13" s="60">
        <f t="shared" si="0"/>
        <v>29195</v>
      </c>
    </row>
    <row r="14" spans="1:8" ht="26.25" customHeight="1">
      <c r="A14" s="843"/>
      <c r="B14" s="47" t="s">
        <v>198</v>
      </c>
      <c r="C14" s="59">
        <v>87399</v>
      </c>
      <c r="D14" s="60"/>
      <c r="E14" s="60"/>
      <c r="F14" s="72"/>
      <c r="G14" s="72"/>
      <c r="H14" s="60">
        <f t="shared" si="0"/>
        <v>87399</v>
      </c>
    </row>
    <row r="15" spans="1:8" ht="12.75">
      <c r="A15" s="843"/>
      <c r="B15" s="47" t="s">
        <v>199</v>
      </c>
      <c r="C15" s="59"/>
      <c r="D15" s="60"/>
      <c r="E15" s="60"/>
      <c r="F15" s="72"/>
      <c r="G15" s="72"/>
      <c r="H15" s="60">
        <f t="shared" si="0"/>
        <v>0</v>
      </c>
    </row>
    <row r="16" spans="1:8" ht="12.75">
      <c r="A16" s="844"/>
      <c r="B16" s="47" t="s">
        <v>200</v>
      </c>
      <c r="C16" s="59"/>
      <c r="D16" s="60"/>
      <c r="E16" s="60"/>
      <c r="F16" s="72"/>
      <c r="G16" s="60">
        <v>138</v>
      </c>
      <c r="H16" s="60">
        <f>SUM(C16:G16)</f>
        <v>138</v>
      </c>
    </row>
    <row r="17" spans="1:8" ht="19.5" customHeight="1">
      <c r="A17" s="56" t="s">
        <v>201</v>
      </c>
      <c r="B17" s="57"/>
      <c r="C17" s="61"/>
      <c r="D17" s="61"/>
      <c r="E17" s="61"/>
      <c r="F17" s="72"/>
      <c r="G17" s="72"/>
      <c r="H17" s="60">
        <f t="shared" si="0"/>
        <v>0</v>
      </c>
    </row>
    <row r="18" spans="1:8" ht="18.75" customHeight="1">
      <c r="A18" s="56" t="s">
        <v>202</v>
      </c>
      <c r="B18" s="57"/>
      <c r="C18" s="58">
        <f>SUM(C19:C22)</f>
        <v>122376</v>
      </c>
      <c r="D18" s="58">
        <f>SUM(D19:D22)</f>
        <v>1323</v>
      </c>
      <c r="E18" s="58">
        <f>SUM(E19:E22)</f>
        <v>0</v>
      </c>
      <c r="F18" s="58">
        <f>SUM(F19:F22)</f>
        <v>0</v>
      </c>
      <c r="G18" s="58"/>
      <c r="H18" s="58">
        <f>SUM(H19:H22)</f>
        <v>123699</v>
      </c>
    </row>
    <row r="19" spans="1:8" ht="12.75">
      <c r="A19" s="820"/>
      <c r="B19" s="47" t="s">
        <v>203</v>
      </c>
      <c r="C19" s="60">
        <v>121036</v>
      </c>
      <c r="D19" s="60"/>
      <c r="E19" s="60"/>
      <c r="F19" s="60"/>
      <c r="G19" s="72"/>
      <c r="H19" s="60">
        <f>SUM(C19:F19)</f>
        <v>121036</v>
      </c>
    </row>
    <row r="20" spans="1:8" ht="12.75">
      <c r="A20" s="820"/>
      <c r="B20" s="47" t="s">
        <v>204</v>
      </c>
      <c r="C20" s="60">
        <v>1340</v>
      </c>
      <c r="D20" s="60"/>
      <c r="E20" s="60"/>
      <c r="F20" s="72"/>
      <c r="G20" s="72"/>
      <c r="H20" s="60">
        <f>SUM(C20:F20)</f>
        <v>1340</v>
      </c>
    </row>
    <row r="21" spans="1:8" ht="12.75">
      <c r="A21" s="820"/>
      <c r="B21" s="47" t="s">
        <v>205</v>
      </c>
      <c r="C21" s="60"/>
      <c r="D21" s="60">
        <v>1323</v>
      </c>
      <c r="E21" s="60"/>
      <c r="F21" s="72"/>
      <c r="G21" s="72"/>
      <c r="H21" s="60">
        <f>SUM(C21:F21)</f>
        <v>1323</v>
      </c>
    </row>
    <row r="22" spans="1:8" ht="25.5">
      <c r="A22" s="820"/>
      <c r="B22" s="47" t="s">
        <v>206</v>
      </c>
      <c r="C22" s="60"/>
      <c r="D22" s="60"/>
      <c r="E22" s="60"/>
      <c r="F22" s="72"/>
      <c r="G22" s="72"/>
      <c r="H22" s="60">
        <f>SUM(C22:F22)</f>
        <v>0</v>
      </c>
    </row>
    <row r="23" spans="1:8" ht="20.25" customHeight="1">
      <c r="A23" s="56" t="s">
        <v>207</v>
      </c>
      <c r="B23" s="57"/>
      <c r="C23" s="58">
        <f>SUM(C24:C27)</f>
        <v>0</v>
      </c>
      <c r="D23" s="58">
        <f>SUM(D24:D27)</f>
        <v>0</v>
      </c>
      <c r="E23" s="58">
        <f>SUM(E24:E27)</f>
        <v>0</v>
      </c>
      <c r="F23" s="58">
        <f>SUM(F24:F27)</f>
        <v>0</v>
      </c>
      <c r="G23" s="58">
        <v>0</v>
      </c>
      <c r="H23" s="58">
        <f>SUM(H24:H27)</f>
        <v>0</v>
      </c>
    </row>
    <row r="24" spans="1:8" ht="12.75">
      <c r="A24" s="772"/>
      <c r="B24" s="43" t="s">
        <v>208</v>
      </c>
      <c r="C24" s="60"/>
      <c r="D24" s="60"/>
      <c r="E24" s="60"/>
      <c r="F24" s="72"/>
      <c r="G24" s="72"/>
      <c r="H24" s="60">
        <f>SUM(C24:F24)</f>
        <v>0</v>
      </c>
    </row>
    <row r="25" spans="1:8" ht="18.75" customHeight="1">
      <c r="A25" s="778"/>
      <c r="B25" s="43" t="s">
        <v>209</v>
      </c>
      <c r="C25" s="60"/>
      <c r="D25" s="60"/>
      <c r="E25" s="60"/>
      <c r="F25" s="72"/>
      <c r="G25" s="72"/>
      <c r="H25" s="60">
        <f>SUM(C25:F25)</f>
        <v>0</v>
      </c>
    </row>
    <row r="26" spans="1:8" ht="18.75" customHeight="1">
      <c r="A26" s="778"/>
      <c r="B26" s="43" t="s">
        <v>210</v>
      </c>
      <c r="C26" s="60"/>
      <c r="D26" s="60"/>
      <c r="E26" s="60"/>
      <c r="F26" s="72"/>
      <c r="G26" s="72"/>
      <c r="H26" s="60">
        <f>SUM(C26:F26)</f>
        <v>0</v>
      </c>
    </row>
    <row r="27" spans="1:8" ht="18.75" customHeight="1">
      <c r="A27" s="778"/>
      <c r="B27" s="43" t="s">
        <v>211</v>
      </c>
      <c r="C27" s="60"/>
      <c r="D27" s="60"/>
      <c r="E27" s="60"/>
      <c r="F27" s="72"/>
      <c r="G27" s="72"/>
      <c r="H27" s="60">
        <f>SUM(C27:F27)</f>
        <v>0</v>
      </c>
    </row>
    <row r="28" spans="1:8" ht="27" customHeight="1">
      <c r="A28" s="831" t="s">
        <v>212</v>
      </c>
      <c r="B28" s="765"/>
      <c r="C28" s="58">
        <f>SUM(C29:C34)</f>
        <v>0</v>
      </c>
      <c r="D28" s="58">
        <f>SUM(D29:D34)</f>
        <v>0</v>
      </c>
      <c r="E28" s="58">
        <f>SUM(E29:E34)</f>
        <v>0</v>
      </c>
      <c r="F28" s="58">
        <f>SUM(F29:F34)</f>
        <v>0</v>
      </c>
      <c r="G28" s="58">
        <v>0</v>
      </c>
      <c r="H28" s="58">
        <f>SUM(H29:H34)</f>
        <v>0</v>
      </c>
    </row>
    <row r="29" spans="1:8" ht="25.5">
      <c r="A29" s="832"/>
      <c r="B29" s="52" t="s">
        <v>213</v>
      </c>
      <c r="C29" s="62"/>
      <c r="D29" s="62"/>
      <c r="E29" s="62"/>
      <c r="F29" s="72"/>
      <c r="G29" s="72"/>
      <c r="H29" s="60">
        <f aca="true" t="shared" si="1" ref="H29:H34">SUM(C29:F29)</f>
        <v>0</v>
      </c>
    </row>
    <row r="30" spans="1:8" ht="25.5">
      <c r="A30" s="833"/>
      <c r="B30" s="52" t="s">
        <v>214</v>
      </c>
      <c r="C30" s="73"/>
      <c r="D30" s="62"/>
      <c r="E30" s="62"/>
      <c r="F30" s="72"/>
      <c r="G30" s="72"/>
      <c r="H30" s="60">
        <f t="shared" si="1"/>
        <v>0</v>
      </c>
    </row>
    <row r="31" spans="1:8" ht="25.5">
      <c r="A31" s="833"/>
      <c r="B31" s="52" t="s">
        <v>215</v>
      </c>
      <c r="C31" s="62"/>
      <c r="D31" s="62"/>
      <c r="E31" s="62"/>
      <c r="F31" s="72"/>
      <c r="G31" s="72"/>
      <c r="H31" s="60">
        <f t="shared" si="1"/>
        <v>0</v>
      </c>
    </row>
    <row r="32" spans="1:8" ht="12.75">
      <c r="A32" s="833"/>
      <c r="B32" s="52" t="s">
        <v>216</v>
      </c>
      <c r="C32" s="62"/>
      <c r="D32" s="62"/>
      <c r="E32" s="62"/>
      <c r="F32" s="72"/>
      <c r="G32" s="72"/>
      <c r="H32" s="60">
        <f t="shared" si="1"/>
        <v>0</v>
      </c>
    </row>
    <row r="33" spans="1:8" ht="12.75">
      <c r="A33" s="833"/>
      <c r="B33" s="52" t="s">
        <v>217</v>
      </c>
      <c r="C33" s="60"/>
      <c r="D33" s="60"/>
      <c r="E33" s="60"/>
      <c r="F33" s="72"/>
      <c r="G33" s="72"/>
      <c r="H33" s="60">
        <f t="shared" si="1"/>
        <v>0</v>
      </c>
    </row>
    <row r="34" spans="1:8" ht="12.75">
      <c r="A34" s="834"/>
      <c r="B34" s="52" t="s">
        <v>218</v>
      </c>
      <c r="C34" s="60"/>
      <c r="D34" s="60"/>
      <c r="E34" s="60"/>
      <c r="F34" s="72"/>
      <c r="G34" s="72"/>
      <c r="H34" s="60">
        <f t="shared" si="1"/>
        <v>0</v>
      </c>
    </row>
    <row r="35" spans="1:8" ht="20.25" customHeight="1">
      <c r="A35" s="835" t="s">
        <v>219</v>
      </c>
      <c r="B35" s="836"/>
      <c r="C35" s="60">
        <f>SUM(C36:C37)</f>
        <v>0</v>
      </c>
      <c r="D35" s="60">
        <f>SUM(D36:D37)</f>
        <v>0</v>
      </c>
      <c r="E35" s="60">
        <f>SUM(E36:E37)</f>
        <v>0</v>
      </c>
      <c r="F35" s="60">
        <f>SUM(F36:F37)</f>
        <v>0</v>
      </c>
      <c r="G35" s="60">
        <v>0</v>
      </c>
      <c r="H35" s="60">
        <f>SUM(H36:H37)</f>
        <v>0</v>
      </c>
    </row>
    <row r="36" spans="1:8" ht="25.5">
      <c r="A36" s="63"/>
      <c r="B36" s="52" t="s">
        <v>220</v>
      </c>
      <c r="C36" s="60"/>
      <c r="D36" s="60"/>
      <c r="E36" s="60"/>
      <c r="F36" s="72"/>
      <c r="G36" s="72"/>
      <c r="H36" s="60">
        <f>SUM(C36:F36)</f>
        <v>0</v>
      </c>
    </row>
    <row r="37" spans="1:8" ht="25.5">
      <c r="A37" s="63"/>
      <c r="B37" s="52" t="s">
        <v>221</v>
      </c>
      <c r="C37" s="60"/>
      <c r="D37" s="60"/>
      <c r="E37" s="60"/>
      <c r="F37" s="72"/>
      <c r="G37" s="72"/>
      <c r="H37" s="60">
        <f>SUM(C37:F37)</f>
        <v>0</v>
      </c>
    </row>
    <row r="38" spans="1:8" ht="33.75" customHeight="1">
      <c r="A38" s="859" t="s">
        <v>222</v>
      </c>
      <c r="B38" s="860"/>
      <c r="C38" s="60">
        <f>SUM(C39:C40)</f>
        <v>155713</v>
      </c>
      <c r="D38" s="60">
        <f>SUM(D39:D40)</f>
        <v>0</v>
      </c>
      <c r="E38" s="60">
        <f>SUM(E39:E40)</f>
        <v>0</v>
      </c>
      <c r="F38" s="60">
        <f>SUM(F39:F40)</f>
        <v>0</v>
      </c>
      <c r="G38" s="60">
        <v>0</v>
      </c>
      <c r="H38" s="60">
        <f>SUM(H39:H40)</f>
        <v>155713</v>
      </c>
    </row>
    <row r="39" spans="1:8" ht="16.5" customHeight="1">
      <c r="A39" s="768" t="s">
        <v>223</v>
      </c>
      <c r="B39" s="768"/>
      <c r="C39" s="60">
        <v>6693</v>
      </c>
      <c r="D39" s="60"/>
      <c r="E39" s="60"/>
      <c r="F39" s="72"/>
      <c r="G39" s="72"/>
      <c r="H39" s="60">
        <f>SUM(C39:F39)</f>
        <v>6693</v>
      </c>
    </row>
    <row r="40" spans="1:8" ht="17.25" customHeight="1">
      <c r="A40" s="768" t="s">
        <v>224</v>
      </c>
      <c r="B40" s="768"/>
      <c r="C40" s="60">
        <v>149020</v>
      </c>
      <c r="D40" s="60"/>
      <c r="E40" s="60"/>
      <c r="F40" s="72"/>
      <c r="G40" s="72"/>
      <c r="H40" s="60">
        <f>SUM(C40:F40)</f>
        <v>149020</v>
      </c>
    </row>
    <row r="41" spans="1:8" ht="0.75" customHeight="1">
      <c r="A41" s="43"/>
      <c r="B41" s="43"/>
      <c r="C41" s="60"/>
      <c r="D41" s="60"/>
      <c r="E41" s="60"/>
      <c r="F41" s="72"/>
      <c r="G41" s="72"/>
      <c r="H41" s="60"/>
    </row>
    <row r="42" spans="1:8" ht="27.75" customHeight="1">
      <c r="A42" s="839" t="s">
        <v>225</v>
      </c>
      <c r="B42" s="839"/>
      <c r="C42" s="44">
        <f>SUM(C38,C35,C28,C23,C18,C17,C4)</f>
        <v>747517</v>
      </c>
      <c r="D42" s="44">
        <f>SUM(D38,D35,D28,D23,D18,D17,D4)</f>
        <v>667865</v>
      </c>
      <c r="E42" s="44">
        <f>SUM(E38,E35,E28,E23,E18,E17,E4)</f>
        <v>75871</v>
      </c>
      <c r="F42" s="44">
        <f>SUM(F38,F35,F28,F23,F18,F17,F4)</f>
        <v>11827</v>
      </c>
      <c r="G42" s="44">
        <v>138</v>
      </c>
      <c r="H42" s="44">
        <f>SUM(H38,H35,H28,H23,H18,H17,H4)</f>
        <v>1503218</v>
      </c>
    </row>
    <row r="43" spans="1:8" ht="12.75">
      <c r="A43" s="5"/>
      <c r="B43" s="5"/>
      <c r="C43" s="74"/>
      <c r="D43" s="74"/>
      <c r="E43" s="74"/>
      <c r="F43" s="75"/>
      <c r="G43" s="75"/>
      <c r="H43" s="75"/>
    </row>
    <row r="44" spans="1:8" ht="12.75">
      <c r="A44" s="5"/>
      <c r="B44" s="5"/>
      <c r="C44" s="76"/>
      <c r="D44" s="76"/>
      <c r="E44" s="76"/>
      <c r="F44" s="77"/>
      <c r="G44" s="77"/>
      <c r="H44" s="77"/>
    </row>
    <row r="45" spans="1:8" ht="12.75">
      <c r="A45" s="5"/>
      <c r="B45" s="5"/>
      <c r="C45" s="76"/>
      <c r="D45" s="76"/>
      <c r="E45" s="76"/>
      <c r="F45" s="77"/>
      <c r="G45" s="77"/>
      <c r="H45" s="77"/>
    </row>
    <row r="46" spans="1:8" ht="12.75">
      <c r="A46" s="5"/>
      <c r="B46" s="5"/>
      <c r="C46" s="76"/>
      <c r="D46" s="76"/>
      <c r="E46" s="76"/>
      <c r="F46" s="77"/>
      <c r="G46" s="77"/>
      <c r="H46" s="77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</sheetData>
  <sheetProtection/>
  <mergeCells count="12">
    <mergeCell ref="A29:A34"/>
    <mergeCell ref="A35:B35"/>
    <mergeCell ref="A38:B38"/>
    <mergeCell ref="A39:B39"/>
    <mergeCell ref="A40:B40"/>
    <mergeCell ref="A42:B42"/>
    <mergeCell ref="A1:H1"/>
    <mergeCell ref="A3:B3"/>
    <mergeCell ref="A5:A16"/>
    <mergeCell ref="A19:A22"/>
    <mergeCell ref="A24:A27"/>
    <mergeCell ref="A28:B28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 Város Önkormányzata</dc:creator>
  <cp:keywords/>
  <dc:description/>
  <cp:lastModifiedBy>Simontornya</cp:lastModifiedBy>
  <cp:lastPrinted>2010-04-14T11:55:00Z</cp:lastPrinted>
  <dcterms:created xsi:type="dcterms:W3CDTF">2009-02-04T13:46:58Z</dcterms:created>
  <dcterms:modified xsi:type="dcterms:W3CDTF">2011-03-01T12:10:59Z</dcterms:modified>
  <cp:category/>
  <cp:version/>
  <cp:contentType/>
  <cp:contentStatus/>
</cp:coreProperties>
</file>