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240" windowHeight="7095" activeTab="0"/>
  </bookViews>
  <sheets>
    <sheet name="1. bev-kiadás mérleg" sheetId="1" r:id="rId1"/>
    <sheet name="1.2. műk-felhalm. egyensúly" sheetId="2" r:id="rId2"/>
    <sheet name="1.3. pénzforg. mérleg " sheetId="3" r:id="rId3"/>
    <sheet name="2. áll. támogatás" sheetId="4" r:id="rId4"/>
  </sheets>
  <definedNames>
    <definedName name="_xlnm.Print_Titles" localSheetId="2">'1.3. pénzforg. mérleg '!$1:$2</definedName>
    <definedName name="_xlnm.Print_Area" localSheetId="0">'1. bev-kiadás mérleg'!$A$1:$F$146</definedName>
    <definedName name="_xlnm.Print_Area" localSheetId="1">'1.2. műk-felhalm. egyensúly'!$A$1:$N$47</definedName>
    <definedName name="_xlnm.Print_Area" localSheetId="2">'1.3. pénzforg. mérleg '!$A$1:$V$166</definedName>
    <definedName name="_xlnm.Print_Area" localSheetId="3">'2. áll. támogatás'!$A$1:$F$23</definedName>
  </definedNames>
  <calcPr fullCalcOnLoad="1"/>
</workbook>
</file>

<file path=xl/sharedStrings.xml><?xml version="1.0" encoding="utf-8"?>
<sst xmlns="http://schemas.openxmlformats.org/spreadsheetml/2006/main" count="599" uniqueCount="307">
  <si>
    <t>Sorszám</t>
  </si>
  <si>
    <t>Bevételek</t>
  </si>
  <si>
    <t>2014. évi    eredeti ei.</t>
  </si>
  <si>
    <t>2014.évi mód.új ei.</t>
  </si>
  <si>
    <t>koncepció</t>
  </si>
  <si>
    <t>I.Tárgy évi működési célú bevételek</t>
  </si>
  <si>
    <t>Költségvetési szervek működési célú bevétele</t>
  </si>
  <si>
    <t>Ktgvetési szervek működési bevétele</t>
  </si>
  <si>
    <t>1,1,1</t>
  </si>
  <si>
    <r>
      <t xml:space="preserve">Ebből: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élelmezési bevételek áfá-val</t>
    </r>
  </si>
  <si>
    <t>1,1,2</t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</si>
  <si>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egyéb intézményi működési bevételek</t>
    </r>
  </si>
  <si>
    <t>Egyéb működési bevételek összesen</t>
  </si>
  <si>
    <t>1,2,1</t>
  </si>
  <si>
    <t>Támogatásértékű működési bevételek összesen</t>
  </si>
  <si>
    <t>1,2,1,1</t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</si>
  <si>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OEP alapból támogatásértékű működési bevétel</t>
    </r>
  </si>
  <si>
    <t>1,2,1,2</t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</si>
  <si>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egyéb támogatásértékű működési bevétel</t>
    </r>
  </si>
  <si>
    <t>1,2,2</t>
  </si>
  <si>
    <t>Működési c. pénzeszköz átvétel államháztartáson kívülről</t>
  </si>
  <si>
    <t>1,2,3</t>
  </si>
  <si>
    <t>2.</t>
  </si>
  <si>
    <t>Önkormányzat működési célú bevételei összesen</t>
  </si>
  <si>
    <t>Működési bevételek összesen</t>
  </si>
  <si>
    <t>2,1,1</t>
  </si>
  <si>
    <t>Működési célú Áfa megtérülés</t>
  </si>
  <si>
    <t>2,1,2</t>
  </si>
  <si>
    <t>Kiszámlázott termékek és szolgáltatások ÁFA-ja</t>
  </si>
  <si>
    <t>2,1,3,1</t>
  </si>
  <si>
    <t>2,1,4</t>
  </si>
  <si>
    <t>Felhalmozási kiadással kapcsolatos fordított áfa (technikai)</t>
  </si>
  <si>
    <t>2,1,5</t>
  </si>
  <si>
    <t>Értékesített tárgyi eszközök és immateriális javak ÁFA-ja</t>
  </si>
  <si>
    <t>2,1,6</t>
  </si>
  <si>
    <t>Kamatbevételek</t>
  </si>
  <si>
    <t>Sajátos működési bevételek összesen</t>
  </si>
  <si>
    <t>2,2,1</t>
  </si>
  <si>
    <t>Helyi   adók és kapcsolódó pótlékok, bírságok</t>
  </si>
  <si>
    <t>2,2,1,1</t>
  </si>
  <si>
    <r>
      <t>Ebből: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építményadó</t>
    </r>
  </si>
  <si>
    <t>2,2,1,2</t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</si>
  <si>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telekadó</t>
    </r>
  </si>
  <si>
    <t>2,2,1,3</t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</si>
  <si>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kommunális adó</t>
    </r>
  </si>
  <si>
    <t>2,2,1,4</t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</si>
  <si>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iparűzési adó</t>
    </r>
  </si>
  <si>
    <t>2,2,1,5</t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</si>
  <si>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idegenforgalmi  adó</t>
    </r>
  </si>
  <si>
    <t>2,2,1,6</t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</si>
  <si>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adóhátralékok beszedése</t>
    </r>
  </si>
  <si>
    <t>2,2,2</t>
  </si>
  <si>
    <t>Átengedett központi adók</t>
  </si>
  <si>
    <t>2,2,2,1</t>
  </si>
  <si>
    <r>
      <t>Ebből: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gépjárműadó</t>
    </r>
  </si>
  <si>
    <t>2,2,2,2</t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</si>
  <si>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termőföld bérbeadásából származó jöv.adó</t>
    </r>
  </si>
  <si>
    <t>2,2,4</t>
  </si>
  <si>
    <t>Bírságok, pótlékok és egyéb sajátos bevételek</t>
  </si>
  <si>
    <t>2,2,4,1</t>
  </si>
  <si>
    <r>
      <t xml:space="preserve">Ebből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bírság - és pótlék</t>
    </r>
  </si>
  <si>
    <t>2,2,4,2</t>
  </si>
  <si>
    <r>
      <t xml:space="preserve"> 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talajterhelési díj</t>
    </r>
  </si>
  <si>
    <t>Működési támogatások összesen</t>
  </si>
  <si>
    <t>2,3,1</t>
  </si>
  <si>
    <t>Helyi Önk. általános működésének és ágazati feladatainak finanszírozása</t>
  </si>
  <si>
    <t>2,3,2</t>
  </si>
  <si>
    <t>2,4,1</t>
  </si>
  <si>
    <t>2,4,2</t>
  </si>
  <si>
    <t>Önkormányzat működési célú pénzmaradványa</t>
  </si>
  <si>
    <t>I.</t>
  </si>
  <si>
    <t>Költségvetési szervek és önkormányzat műk. célú bevételei(1+2)</t>
  </si>
  <si>
    <t>II. Tárgy évi felhalmozási  célú bevételek</t>
  </si>
  <si>
    <t>1.</t>
  </si>
  <si>
    <t>Költségvetési szervek felhalmozási célú bevétele</t>
  </si>
  <si>
    <t>Felhalmozási és tőkejellegű bevételek</t>
  </si>
  <si>
    <t>Egyéb felhalmozási bevételek összesen</t>
  </si>
  <si>
    <t>Támogatásértékű felhalmozási bevételek összesen</t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</si>
  <si>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OEP alapból támogatásértékű felhalmozási bevétel</t>
    </r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</si>
  <si>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egyéb támogatásértékű felhalmozási bevétel</t>
    </r>
  </si>
  <si>
    <t>Felhalmozási c. pénzeszköz átvétel államháztartáson kívülről</t>
  </si>
  <si>
    <t>Előző évi felhalmozási c. pénzmaradvány átvétele</t>
  </si>
  <si>
    <t>Önkormányzat  felhalmozási célú bevételei összesen</t>
  </si>
  <si>
    <t>Felhalmozási és tőkejellegű bevételek összesen</t>
  </si>
  <si>
    <t>Tárgyi eszközök, immateriális javak értékesítése</t>
  </si>
  <si>
    <t>Sajátos felhalmozási és tőke bevételek</t>
  </si>
  <si>
    <t>Osztalék</t>
  </si>
  <si>
    <t>Fejlesztési célú támogatások</t>
  </si>
  <si>
    <t>II.</t>
  </si>
  <si>
    <t>Költségvetési szervek és önkormányzat felh. célú bevételei (1+2)</t>
  </si>
  <si>
    <t>III.</t>
  </si>
  <si>
    <t>Támogatási kölcsönök visszatérülése</t>
  </si>
  <si>
    <t>Működési célú támogatási kölcsönök visszatérülése</t>
  </si>
  <si>
    <t>Felhalmozási célú támogatási kölcsönök visszatérülése</t>
  </si>
  <si>
    <t>Tárgy évi bevétel mindösszesen (I+II+III+IV)</t>
  </si>
  <si>
    <t>V. Pénzmaradvány</t>
  </si>
  <si>
    <t>Költségvetési szervek működési pénzmaradványa</t>
  </si>
  <si>
    <t>Működési önkormányzati pénzmaradvány</t>
  </si>
  <si>
    <t>Költségvetési szervek felhalmozási pénzmaradványa</t>
  </si>
  <si>
    <t>Felhalmozási önkormányzati pénzmaradvány</t>
  </si>
  <si>
    <t>Pénzmaradvány összesen</t>
  </si>
  <si>
    <t>VI. Hitelek</t>
  </si>
  <si>
    <t xml:space="preserve">           Felhalmozási célú hitel </t>
  </si>
  <si>
    <t>Hitelek összesen</t>
  </si>
  <si>
    <t>Sor-</t>
  </si>
  <si>
    <t xml:space="preserve"> </t>
  </si>
  <si>
    <t>2014.évi</t>
  </si>
  <si>
    <t>szám</t>
  </si>
  <si>
    <t>Kiadások</t>
  </si>
  <si>
    <t>eredeti ei.</t>
  </si>
  <si>
    <t>I.Tárgyévi működési célú kiadások</t>
  </si>
  <si>
    <t>Költségvetési szervek működési célú kiadása</t>
  </si>
  <si>
    <r>
      <t>Ebből: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személyi juttatás</t>
    </r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</si>
  <si>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munkaadót terhelő járulékok</t>
    </r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</si>
  <si>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dologi és egyéb folyó kiadás</t>
    </r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</si>
  <si>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egyéb működési kiadások összesen</t>
    </r>
  </si>
  <si>
    <t>1,4,1</t>
  </si>
  <si>
    <r>
      <t xml:space="preserve">ebből: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működési támogatásértékű kiadás</t>
    </r>
  </si>
  <si>
    <t>1,4,2</t>
  </si>
  <si>
    <r>
      <t xml:space="preserve">      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működési c. átadás államháztart-on kívülre</t>
    </r>
  </si>
  <si>
    <t>1,4,3</t>
  </si>
  <si>
    <r>
      <t xml:space="preserve">      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társadalom- és szociálpolitikai juttatások</t>
    </r>
  </si>
  <si>
    <t>1,4,4</t>
  </si>
  <si>
    <r>
      <t xml:space="preserve">      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előző évi működési c.pénzmaradvány átadása</t>
    </r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</si>
  <si>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ellátottak pénzbeni juttatása</t>
    </r>
  </si>
  <si>
    <t>Önkormányzat működési c. kiadásai  összesen(2,1+2,2...+2,5)</t>
  </si>
  <si>
    <t>Önkormányzati működési kiadások</t>
  </si>
  <si>
    <t>2,1,4,1</t>
  </si>
  <si>
    <r>
      <t xml:space="preserve">ebből: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működési támogatásértékű kiadás</t>
    </r>
  </si>
  <si>
    <t>2,1,4,2,1</t>
  </si>
  <si>
    <t>2,1,4,3</t>
  </si>
  <si>
    <t>2,1,4,4</t>
  </si>
  <si>
    <r>
      <t xml:space="preserve">        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előző évi működési c.pénzmaradvány átadása</t>
    </r>
  </si>
  <si>
    <t>Likvídhitel  kamata</t>
  </si>
  <si>
    <t>Előző évi normatív hozzájárulás és közp.tám.visszafizetése</t>
  </si>
  <si>
    <t>3.</t>
  </si>
  <si>
    <t>Működési célú pótigények, intézményi átcsoportosítási igények</t>
  </si>
  <si>
    <t>Személyi juttatás, munkaadói járulék és dologi előirányzat elvonása</t>
  </si>
  <si>
    <t>Nem kiemelt dologi kiadások      %-os elvonása</t>
  </si>
  <si>
    <t>I</t>
  </si>
  <si>
    <t>Tárgy évi költségvetési szervek és önkormányzat működési kiadásai (1+2+3+4)</t>
  </si>
  <si>
    <t>II. Tárgy évi felhalmozási c. kiadások</t>
  </si>
  <si>
    <t>Költségvetési szervek felhalmozási c.kiadása</t>
  </si>
  <si>
    <r>
      <t xml:space="preserve"> Ebből: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beruházási kiadások áfá-val</t>
    </r>
  </si>
  <si>
    <r>
      <t xml:space="preserve">    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felújítási kiadások áfá-val</t>
    </r>
  </si>
  <si>
    <t>Önkormányzati felhalmozási c.kiadások összesen</t>
  </si>
  <si>
    <t>Beruházási kiadások áfá-val összesen</t>
  </si>
  <si>
    <t>Felújítási kiadások áfá-val összesen</t>
  </si>
  <si>
    <t>Egyéb felhalmozási kiadások összesen</t>
  </si>
  <si>
    <r>
      <t xml:space="preserve">ebből: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 xml:space="preserve"> támogatásértékű felhalmozási kiadások</t>
    </r>
  </si>
  <si>
    <r>
      <t xml:space="preserve">          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felhalmozási c. pénzeszköz átadása államháztart-on kívülre</t>
    </r>
  </si>
  <si>
    <t>Fejlesztési c.hitel és kötvény kamata</t>
  </si>
  <si>
    <t>Tárgy évi költségvetési szervek és önkormányzat felhalmozási célú kiadásai(1+2)</t>
  </si>
  <si>
    <t>Tárgy évi kiadások összesen (I+II)</t>
  </si>
  <si>
    <t>III. Áthúzódó kötelezettségek</t>
  </si>
  <si>
    <t>Költségvetési szervek működési pénzmaradvány tartaléka, áthúzódó kiadások</t>
  </si>
  <si>
    <t>Működési önkormányzati pénzmaradvány tartalék, áthúzódó kiadások</t>
  </si>
  <si>
    <t>Költs.szervek felhalm.c.pénzmaradv.ból felúj. és felhalm. áth. kiadások</t>
  </si>
  <si>
    <t>Felhalm. c. önkormányzati pénzmaradványból felúj. és felhalm. áth. kiadások</t>
  </si>
  <si>
    <t>Pénzmaradvány tartalék, áthúzódó kötelezettség összesen</t>
  </si>
  <si>
    <t>IV. Költségvetési többlet</t>
  </si>
  <si>
    <t>Költségvetési többlet összesen</t>
  </si>
  <si>
    <t>V. Működési célú hitel törlesztés</t>
  </si>
  <si>
    <t>Áthúzódó költségvetési kiadások / Folyószámlahitel  törlesztése</t>
  </si>
  <si>
    <t>Működési célú hitel törlesztése összesen</t>
  </si>
  <si>
    <t>IV. Fejlesztési célú hitel tőketörlesztés</t>
  </si>
  <si>
    <t>Fejlesztési c.hitel és kötvény törlesztése</t>
  </si>
  <si>
    <t>Fejlesztési célú hitel tőketörlesztése összesen</t>
  </si>
  <si>
    <t>Kiadások mindösszesen (I+II+III+IV+V)</t>
  </si>
  <si>
    <t>VI. Kaposmenti Hulladékgazdálkodási Társulás kiadása</t>
  </si>
  <si>
    <t>Működési célú kiadások</t>
  </si>
  <si>
    <t>Felhalmozási célú kiadások</t>
  </si>
  <si>
    <t>Tárgy évi kiadás összesen</t>
  </si>
  <si>
    <t>Kiadás összesen</t>
  </si>
  <si>
    <t>Kiadások mindösszesen (I+II+III+IV+V+VI)</t>
  </si>
  <si>
    <t>Előirányzat</t>
  </si>
  <si>
    <t>I.Működési célu bevételek</t>
  </si>
  <si>
    <t>2014.</t>
  </si>
  <si>
    <t>II.Felhalmozási célu bevételek</t>
  </si>
  <si>
    <t>Összesen  bevételek (I+II)</t>
  </si>
  <si>
    <t>ei.</t>
  </si>
  <si>
    <t>Költségvetési szervek műk.c.bevétele</t>
  </si>
  <si>
    <t>Költségvetési szervek felh.c.bevétele</t>
  </si>
  <si>
    <t>Költségvetési szervek bevétele</t>
  </si>
  <si>
    <t>Költségvetési szervek műk. Pénzmaradványa</t>
  </si>
  <si>
    <t>Költségvetési szervek felh. Pénzmaradványa</t>
  </si>
  <si>
    <t>Költségvetési szervek pénzmaradványa</t>
  </si>
  <si>
    <t>Önkormányzati mük.c.bevételek</t>
  </si>
  <si>
    <t>Önkormányzati felh.c.bevételek</t>
  </si>
  <si>
    <t>Önkormányzati bevételek</t>
  </si>
  <si>
    <t>Önkormányzati műk. pénzmaradvány és vállalk. eredmény</t>
  </si>
  <si>
    <t>Működési célu bevételek összesen</t>
  </si>
  <si>
    <t>Felhalmozási célu bevételek összesen</t>
  </si>
  <si>
    <t>Bevételek összesen</t>
  </si>
  <si>
    <t>I.Működési célu kiadások</t>
  </si>
  <si>
    <t>II.Felhalmozási c.kiadások</t>
  </si>
  <si>
    <t>Összesen kiadások (I+II)</t>
  </si>
  <si>
    <t>Költségvetési szervek műk.c.kiadása</t>
  </si>
  <si>
    <t>Költségvetési szervek c.felh.kiadása</t>
  </si>
  <si>
    <t>Költségvetési szervek kiadása</t>
  </si>
  <si>
    <t>Ktgv.szervek műk.pénzm. tartaléka, áthúzódó kiadások</t>
  </si>
  <si>
    <t>Ktgv.szervek felhalm.c.pénzm.felújítási és felhalm.áth. kiadások</t>
  </si>
  <si>
    <t>Ktgv.szervek pénzmaradvány tartalék, áthúzódó kiadások</t>
  </si>
  <si>
    <t>Önkormányzati gazdálkodás műk.c.kiadásai és műk.c.hitel</t>
  </si>
  <si>
    <t>Önkormányzati gazd. felh.c.kiadásai és fejlesztési c. hitel tőketörlesztése</t>
  </si>
  <si>
    <t>Önkormányzati gazd. kiadásai</t>
  </si>
  <si>
    <t>Önk. műk. pénzmaradvány tartalék, áthúzódó kiadások</t>
  </si>
  <si>
    <t>Felhalm.c.önkorm.pénzm.felújítási és felhalm. áth. kiadások</t>
  </si>
  <si>
    <t>Önk. pénzmaradvány tartalék, áthúzódó kiadások</t>
  </si>
  <si>
    <t>Működési c.pótigény</t>
  </si>
  <si>
    <t>Pótigények összesen</t>
  </si>
  <si>
    <t>Személyi juttatás és jár.         %-os elvonása</t>
  </si>
  <si>
    <t>Személyi juttatás és jár.       %-os elvonása</t>
  </si>
  <si>
    <t>Személyi juttatás és jár.        %-os elvonása</t>
  </si>
  <si>
    <t>Nem kiemelt dologi kiadások        %-os elvonása</t>
  </si>
  <si>
    <t>Nem kiemelt dologi kiadások         %-os elvonása</t>
  </si>
  <si>
    <t>Működési célu kiadások összesen</t>
  </si>
  <si>
    <t>Felhalmozási célu kiadások összesen</t>
  </si>
  <si>
    <t>Kiadások összesen</t>
  </si>
  <si>
    <t>I.Működési célu költségvetés egyenlege</t>
  </si>
  <si>
    <t>II.Felh. c.költségv. egyenlege</t>
  </si>
  <si>
    <t>Összesen hitel, hiány(I+II)</t>
  </si>
  <si>
    <t xml:space="preserve">Működési költségvetés egyenlege </t>
  </si>
  <si>
    <t xml:space="preserve">Felh. célu  költségvetés egyenlege </t>
  </si>
  <si>
    <t>Megjegyzés : hiány = ( - )</t>
  </si>
  <si>
    <t xml:space="preserve">                    többlet = (+)</t>
  </si>
  <si>
    <t>Megnevezés</t>
  </si>
  <si>
    <t>2013.évi</t>
  </si>
  <si>
    <t>A 2013. évi eredeti előirányzatból</t>
  </si>
  <si>
    <t>A 2014. évi eredeti előirányzatból</t>
  </si>
  <si>
    <t>kötelező feladat</t>
  </si>
  <si>
    <t>önként vállalt feladat</t>
  </si>
  <si>
    <t>állami (állam-igazgatási) feladatok</t>
  </si>
  <si>
    <t>Összesen:</t>
  </si>
  <si>
    <t>Támogatásérétkű működési bevételek összesen</t>
  </si>
  <si>
    <t>2,1,3</t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</si>
  <si>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gépjárműadó</t>
    </r>
  </si>
  <si>
    <t>2,3,3</t>
  </si>
  <si>
    <t>IV.</t>
  </si>
  <si>
    <t>Alap és vállalkozási tevékenységek közötti elszámolások</t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</si>
  <si>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ellátottak pénzbeli juttatása</t>
    </r>
  </si>
  <si>
    <r>
      <t xml:space="preserve">          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áfa befizetés</t>
    </r>
  </si>
  <si>
    <t>V. Fejlesztési célú hitel tőketörlesztés</t>
  </si>
  <si>
    <t>sor-szám</t>
  </si>
  <si>
    <t>2014. évi költségvetés</t>
  </si>
  <si>
    <t>A települési önkormányzatok általános működésének támogatása</t>
  </si>
  <si>
    <t>Önkormányzatok egyes köznevelési feladatainak támogatása</t>
  </si>
  <si>
    <t>Óvodapedagógusok és az óvodapedagógusok nevelő munkáját közvetlenül segítők bértámogatása</t>
  </si>
  <si>
    <t>Óvodaműködtetési támogatás</t>
  </si>
  <si>
    <t>Óvodapedagógusok minősítéséből adódó többlet kiadások támogatása</t>
  </si>
  <si>
    <t>Önkormányzatok szociális és gyermekjóléti feladatainak támogatása</t>
  </si>
  <si>
    <t>Egyes jövedelempótló támogatások kiegészítése</t>
  </si>
  <si>
    <t>- rendszeres szociális segély</t>
  </si>
  <si>
    <t xml:space="preserve">
 - lakásfenntartási támogatás</t>
  </si>
  <si>
    <t>- adósságcsökkentési támogatás</t>
  </si>
  <si>
    <t>- foglalkoztatást helyettesítő támogatás</t>
  </si>
  <si>
    <t>- óvodáztatási támogatás</t>
  </si>
  <si>
    <t>Hozzájárulás a pénzbeli szociális ellátásokhoz</t>
  </si>
  <si>
    <t>Szociális és gyermekjóléti feladatok támogatása</t>
  </si>
  <si>
    <t>4.</t>
  </si>
  <si>
    <t>Bentlakásos és átmeneti elhelyezést nyújtó ellátás támogatása</t>
  </si>
  <si>
    <t>5.</t>
  </si>
  <si>
    <t>Gyermek étkeztetés támogatása</t>
  </si>
  <si>
    <t>Önkormányzatok kulturális feladatainak támogatása</t>
  </si>
  <si>
    <t>Fejlesztési célú központosított előirányzat</t>
  </si>
  <si>
    <t>Támogatásértékű felhalmozási bevételek</t>
  </si>
  <si>
    <t>Tárgy évi bevétel mindösszesen (I+II+III)</t>
  </si>
  <si>
    <t>Bevételek összesen (I+II+III+IV+V+VI)</t>
  </si>
  <si>
    <t>2,5</t>
  </si>
  <si>
    <t>IV. Pénzmaradvány</t>
  </si>
  <si>
    <t>IV. Pénzmaradvány összesen</t>
  </si>
  <si>
    <t>V. Hitelek</t>
  </si>
  <si>
    <t>Simontornyai Vár támogatása</t>
  </si>
  <si>
    <t xml:space="preserve">Működési c.önkormányzati egyéb bevételek </t>
  </si>
  <si>
    <t xml:space="preserve">Működési célú egyéb központi támogatások </t>
  </si>
  <si>
    <t xml:space="preserve">Működési célú tám. értékű bevételek </t>
  </si>
  <si>
    <t>2,1,2,1</t>
  </si>
  <si>
    <t xml:space="preserve">Önkormányzat felhalmozási célú egyéb bevételek </t>
  </si>
  <si>
    <t>Felhalmozási célú pénzeszköz átvétel áh-on kívülről</t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</si>
  <si>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munkaadót terhelő járulékok</t>
    </r>
  </si>
  <si>
    <r>
      <t xml:space="preserve">ebből: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személyi juttatás</t>
    </r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</si>
  <si>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dologi és egyéb folyó kiadás</t>
    </r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</si>
  <si>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egyéb működési kiadások összesen</t>
    </r>
  </si>
  <si>
    <r>
      <t xml:space="preserve">        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működési c. átadás államháztart-on kívülre</t>
    </r>
  </si>
  <si>
    <t xml:space="preserve">Működési célú céltartalékok </t>
  </si>
  <si>
    <t xml:space="preserve">Önkormányzati felh. és felh.jellegű kiadások, átadások </t>
  </si>
  <si>
    <t xml:space="preserve">Beruházási kiadások </t>
  </si>
  <si>
    <t xml:space="preserve">Felhalmozási célú céltartalékok </t>
  </si>
  <si>
    <t>Egyéb működési bevétel</t>
  </si>
  <si>
    <r>
      <t xml:space="preserve">                   ellátottak pénz6beli juttatása</t>
    </r>
    <r>
      <rPr>
        <i/>
        <sz val="10"/>
        <color indexed="8"/>
        <rFont val="Times New Roman"/>
        <family val="1"/>
      </rPr>
      <t xml:space="preserve"> </t>
    </r>
  </si>
  <si>
    <t>Mködési hitel felvétel</t>
  </si>
  <si>
    <t>Felhalmozási hitel felvétel</t>
  </si>
  <si>
    <t>Hitel felvétel</t>
  </si>
  <si>
    <t>Egyenleg</t>
  </si>
  <si>
    <t>Egyéb működési bevétel bevétel</t>
  </si>
  <si>
    <t>Támogatás értékű működési bevétel</t>
  </si>
  <si>
    <r>
      <t xml:space="preserve">                   ellátottak pénzbeli juttatása</t>
    </r>
    <r>
      <rPr>
        <i/>
        <sz val="10"/>
        <color indexed="8"/>
        <rFont val="Times New Roman"/>
        <family val="1"/>
      </rPr>
      <t xml:space="preserve"> </t>
    </r>
  </si>
  <si>
    <t>V. Hitelek összesen (fejlesztési hitel)</t>
  </si>
  <si>
    <t>Simontornya Városi Könyvtár támogatása</t>
  </si>
  <si>
    <t>2014. évi    ei.</t>
  </si>
  <si>
    <t>2014.évi teljesítés</t>
  </si>
  <si>
    <t>2014.évi  ei.</t>
  </si>
  <si>
    <t>teljesítés</t>
  </si>
  <si>
    <t>Eltérés (2013. eredeti ei.-2014.évi eredeti ei.)</t>
  </si>
  <si>
    <t xml:space="preserve"> ei.</t>
  </si>
  <si>
    <t>A 2014. évi  előirányzatból</t>
  </si>
  <si>
    <t>2014. évi teljesítés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</si>
</sst>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96">
    <font>
      <sz val="10"/>
      <name val="Arial CE"/>
      <family val="0"/>
    </font>
    <font>
      <sz val="11"/>
      <color indexed="8"/>
      <name val="Calibri"/>
      <family val="2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Wingdings"/>
      <family val="0"/>
    </font>
    <font>
      <sz val="10"/>
      <color indexed="10"/>
      <name val="Arial CE"/>
      <family val="0"/>
    </font>
    <font>
      <i/>
      <sz val="10"/>
      <color indexed="8"/>
      <name val="Times New Roman CE"/>
      <family val="1"/>
    </font>
    <font>
      <i/>
      <sz val="10"/>
      <color indexed="8"/>
      <name val="Times New Roman"/>
      <family val="1"/>
    </font>
    <font>
      <i/>
      <sz val="10"/>
      <color indexed="8"/>
      <name val="Wingdings"/>
      <family val="0"/>
    </font>
    <font>
      <i/>
      <sz val="9"/>
      <color indexed="8"/>
      <name val="Times New Roman"/>
      <family val="1"/>
    </font>
    <font>
      <b/>
      <i/>
      <sz val="12"/>
      <color indexed="8"/>
      <name val="Times New Roman CE"/>
      <family val="0"/>
    </font>
    <font>
      <b/>
      <sz val="10"/>
      <color indexed="8"/>
      <name val="Times New Roman"/>
      <family val="1"/>
    </font>
    <font>
      <b/>
      <sz val="10"/>
      <color indexed="8"/>
      <name val="Times New Roman CE"/>
      <family val="1"/>
    </font>
    <font>
      <sz val="9"/>
      <color indexed="8"/>
      <name val="Times New Roman CE"/>
      <family val="1"/>
    </font>
    <font>
      <sz val="10"/>
      <color indexed="8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 CE"/>
      <family val="1"/>
    </font>
    <font>
      <b/>
      <i/>
      <sz val="11"/>
      <color indexed="8"/>
      <name val="Times New Roman CE"/>
      <family val="1"/>
    </font>
    <font>
      <b/>
      <i/>
      <sz val="10"/>
      <color indexed="8"/>
      <name val="Times New Roman CE"/>
      <family val="1"/>
    </font>
    <font>
      <sz val="8"/>
      <color indexed="8"/>
      <name val="Times New Roman CE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mbria"/>
      <family val="1"/>
    </font>
    <font>
      <sz val="10"/>
      <name val="Calibri"/>
      <family val="1"/>
    </font>
    <font>
      <b/>
      <sz val="10"/>
      <name val="Calibri"/>
      <family val="1"/>
    </font>
    <font>
      <b/>
      <i/>
      <sz val="10"/>
      <name val="Times New Roman"/>
      <family val="1"/>
    </font>
    <font>
      <sz val="10"/>
      <name val="MS Sans Serif"/>
      <family val="2"/>
    </font>
    <font>
      <sz val="10"/>
      <name val="Times New Roman CE"/>
      <family val="0"/>
    </font>
    <font>
      <b/>
      <i/>
      <sz val="10"/>
      <color indexed="8"/>
      <name val="Times New Roman"/>
      <family val="1"/>
    </font>
    <font>
      <b/>
      <i/>
      <sz val="10"/>
      <name val="Times New Roman CE"/>
      <family val="1"/>
    </font>
    <font>
      <i/>
      <sz val="10"/>
      <color indexed="8"/>
      <name val="Arial CE"/>
      <family val="0"/>
    </font>
    <font>
      <b/>
      <sz val="9"/>
      <color indexed="8"/>
      <name val="Times New Roman CE"/>
      <family val="0"/>
    </font>
    <font>
      <b/>
      <i/>
      <sz val="10"/>
      <name val="Calibri"/>
      <family val="1"/>
    </font>
    <font>
      <b/>
      <i/>
      <sz val="11"/>
      <color indexed="8"/>
      <name val="Times New Roman"/>
      <family val="1"/>
    </font>
    <font>
      <sz val="11"/>
      <name val="Arial CE"/>
      <family val="0"/>
    </font>
    <font>
      <sz val="12"/>
      <name val="Calibri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1"/>
    </font>
    <font>
      <sz val="10"/>
      <color rgb="FFFF0000"/>
      <name val="Arial CE"/>
      <family val="0"/>
    </font>
    <font>
      <i/>
      <sz val="10"/>
      <color theme="1"/>
      <name val="Times New Roman"/>
      <family val="1"/>
    </font>
    <font>
      <i/>
      <sz val="10"/>
      <color theme="1"/>
      <name val="Times New Roman CE"/>
      <family val="0"/>
    </font>
    <font>
      <i/>
      <sz val="9"/>
      <color theme="1"/>
      <name val="Times New Roman"/>
      <family val="1"/>
    </font>
    <font>
      <b/>
      <sz val="10"/>
      <color theme="1"/>
      <name val="Times New Roman CE"/>
      <family val="1"/>
    </font>
    <font>
      <b/>
      <sz val="10"/>
      <color theme="1"/>
      <name val="Times New Roman"/>
      <family val="1"/>
    </font>
    <font>
      <sz val="10"/>
      <color theme="1"/>
      <name val="Arial CE"/>
      <family val="0"/>
    </font>
    <font>
      <sz val="12"/>
      <color rgb="FF000000"/>
      <name val="Times New Roman"/>
      <family val="1"/>
    </font>
    <font>
      <sz val="11"/>
      <color theme="1"/>
      <name val="Times New Roman CE"/>
      <family val="1"/>
    </font>
    <font>
      <b/>
      <i/>
      <sz val="11"/>
      <color theme="1"/>
      <name val="Times New Roman CE"/>
      <family val="1"/>
    </font>
    <font>
      <sz val="9"/>
      <color theme="1"/>
      <name val="Times New Roman CE"/>
      <family val="1"/>
    </font>
    <font>
      <sz val="8"/>
      <color theme="1"/>
      <name val="Times New Roman CE"/>
      <family val="1"/>
    </font>
    <font>
      <sz val="11"/>
      <color theme="1"/>
      <name val="Times New Roman"/>
      <family val="1"/>
    </font>
    <font>
      <sz val="10"/>
      <color theme="1"/>
      <name val="Cambria"/>
      <family val="1"/>
    </font>
    <font>
      <b/>
      <i/>
      <sz val="10"/>
      <color theme="1"/>
      <name val="Times New Roman"/>
      <family val="1"/>
    </font>
    <font>
      <b/>
      <i/>
      <sz val="10"/>
      <color theme="1"/>
      <name val="Times New Roman CE"/>
      <family val="1"/>
    </font>
    <font>
      <b/>
      <sz val="9"/>
      <color theme="1"/>
      <name val="Times New Roman CE"/>
      <family val="0"/>
    </font>
    <font>
      <b/>
      <i/>
      <sz val="12"/>
      <color theme="1"/>
      <name val="Times New Roman CE"/>
      <family val="1"/>
    </font>
    <font>
      <b/>
      <i/>
      <sz val="12"/>
      <color theme="1"/>
      <name val="Times New Roman"/>
      <family val="1"/>
    </font>
    <font>
      <i/>
      <sz val="10"/>
      <color theme="1"/>
      <name val="Arial CE"/>
      <family val="0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ck"/>
      <right style="thin"/>
      <top style="thick"/>
      <bottom/>
    </border>
    <border>
      <left style="thick"/>
      <right/>
      <top style="thick"/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ck"/>
      <right style="thin"/>
      <top style="thin"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 style="thick"/>
      <right style="thin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 style="thin"/>
      <bottom style="thin"/>
    </border>
    <border>
      <left style="thin"/>
      <right style="thin"/>
      <top style="thick"/>
      <bottom/>
    </border>
    <border>
      <left style="thin"/>
      <right/>
      <top style="thick"/>
      <bottom/>
    </border>
    <border>
      <left/>
      <right/>
      <top style="thick"/>
      <bottom/>
    </border>
    <border>
      <left style="thick"/>
      <right/>
      <top/>
      <bottom style="thin"/>
    </border>
    <border>
      <left style="thin"/>
      <right/>
      <top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/>
    </border>
    <border>
      <left style="thin"/>
      <right style="thick"/>
      <top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/>
      <top style="thick"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 style="thin"/>
    </border>
    <border>
      <left style="thin"/>
      <right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/>
      <right/>
      <top style="thin"/>
      <bottom style="thick"/>
    </border>
    <border>
      <left/>
      <right style="thin"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/>
      <right style="thin"/>
      <top style="thin"/>
      <bottom style="thick"/>
    </border>
    <border>
      <left style="thick"/>
      <right/>
      <top style="thin"/>
      <bottom style="thick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ck"/>
      <top style="thin"/>
      <bottom/>
    </border>
    <border>
      <left/>
      <right style="thin"/>
      <top style="thick"/>
      <bottom/>
    </border>
    <border>
      <left/>
      <right style="thick"/>
      <top style="thin"/>
      <bottom/>
    </border>
    <border>
      <left/>
      <right style="medium"/>
      <top style="medium"/>
      <bottom style="medium"/>
    </border>
    <border>
      <left/>
      <right style="thick"/>
      <top style="thick"/>
      <bottom/>
    </border>
    <border>
      <left/>
      <right style="medium"/>
      <top/>
      <bottom style="thin"/>
    </border>
    <border>
      <left/>
      <right style="thick"/>
      <top style="thick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68" fillId="0" borderId="0" applyNumberFormat="0" applyFill="0" applyBorder="0" applyAlignment="0" applyProtection="0"/>
    <xf numFmtId="0" fontId="31" fillId="0" borderId="0">
      <alignment/>
      <protection/>
    </xf>
    <xf numFmtId="0" fontId="5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6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56" fillId="0" borderId="0">
      <alignment/>
      <protection/>
    </xf>
    <xf numFmtId="0" fontId="6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6" fillId="0" borderId="0">
      <alignment/>
      <protection/>
    </xf>
    <xf numFmtId="0" fontId="7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30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772">
    <xf numFmtId="0" fontId="0" fillId="0" borderId="0" xfId="0" applyAlignment="1">
      <alignment/>
    </xf>
    <xf numFmtId="0" fontId="74" fillId="33" borderId="10" xfId="0" applyFont="1" applyFill="1" applyBorder="1" applyAlignment="1">
      <alignment horizontal="center" wrapText="1"/>
    </xf>
    <xf numFmtId="0" fontId="69" fillId="33" borderId="10" xfId="0" applyFont="1" applyFill="1" applyBorder="1" applyAlignment="1" applyProtection="1">
      <alignment horizontal="center"/>
      <protection locked="0"/>
    </xf>
    <xf numFmtId="0" fontId="74" fillId="33" borderId="10" xfId="0" applyFont="1" applyFill="1" applyBorder="1" applyAlignment="1">
      <alignment horizontal="center" wrapText="1"/>
    </xf>
    <xf numFmtId="0" fontId="74" fillId="33" borderId="11" xfId="0" applyFont="1" applyFill="1" applyBorder="1" applyAlignment="1">
      <alignment horizontal="centerContinuous"/>
    </xf>
    <xf numFmtId="0" fontId="69" fillId="33" borderId="11" xfId="0" applyFont="1" applyFill="1" applyBorder="1" applyAlignment="1">
      <alignment/>
    </xf>
    <xf numFmtId="3" fontId="74" fillId="33" borderId="12" xfId="0" applyNumberFormat="1" applyFont="1" applyFill="1" applyBorder="1" applyAlignment="1" applyProtection="1">
      <alignment/>
      <protection locked="0"/>
    </xf>
    <xf numFmtId="3" fontId="74" fillId="33" borderId="11" xfId="0" applyNumberFormat="1" applyFont="1" applyFill="1" applyBorder="1" applyAlignment="1" applyProtection="1">
      <alignment/>
      <protection locked="0"/>
    </xf>
    <xf numFmtId="3" fontId="74" fillId="33" borderId="11" xfId="0" applyNumberFormat="1" applyFont="1" applyFill="1" applyBorder="1" applyAlignment="1" applyProtection="1">
      <alignment/>
      <protection/>
    </xf>
    <xf numFmtId="0" fontId="75" fillId="0" borderId="0" xfId="0" applyFont="1" applyAlignment="1">
      <alignment/>
    </xf>
    <xf numFmtId="3" fontId="74" fillId="33" borderId="11" xfId="0" applyNumberFormat="1" applyFont="1" applyFill="1" applyBorder="1" applyAlignment="1">
      <alignment/>
    </xf>
    <xf numFmtId="0" fontId="74" fillId="33" borderId="11" xfId="0" applyFont="1" applyFill="1" applyBorder="1" applyAlignment="1">
      <alignment horizontal="center"/>
    </xf>
    <xf numFmtId="3" fontId="74" fillId="33" borderId="10" xfId="0" applyNumberFormat="1" applyFont="1" applyFill="1" applyBorder="1" applyAlignment="1">
      <alignment/>
    </xf>
    <xf numFmtId="3" fontId="74" fillId="33" borderId="13" xfId="0" applyNumberFormat="1" applyFont="1" applyFill="1" applyBorder="1" applyAlignment="1">
      <alignment/>
    </xf>
    <xf numFmtId="0" fontId="74" fillId="33" borderId="12" xfId="0" applyFont="1" applyFill="1" applyBorder="1" applyAlignment="1">
      <alignment horizontal="centerContinuous"/>
    </xf>
    <xf numFmtId="0" fontId="69" fillId="33" borderId="11" xfId="0" applyFont="1" applyFill="1" applyBorder="1" applyAlignment="1">
      <alignment horizontal="left"/>
    </xf>
    <xf numFmtId="0" fontId="69" fillId="33" borderId="11" xfId="0" applyFont="1" applyFill="1" applyBorder="1" applyAlignment="1" applyProtection="1">
      <alignment/>
      <protection locked="0"/>
    </xf>
    <xf numFmtId="3" fontId="69" fillId="33" borderId="11" xfId="0" applyNumberFormat="1" applyFont="1" applyFill="1" applyBorder="1" applyAlignment="1" applyProtection="1">
      <alignment/>
      <protection locked="0"/>
    </xf>
    <xf numFmtId="0" fontId="69" fillId="33" borderId="11" xfId="0" applyFont="1" applyFill="1" applyBorder="1" applyAlignment="1" applyProtection="1">
      <alignment/>
      <protection locked="0"/>
    </xf>
    <xf numFmtId="0" fontId="74" fillId="33" borderId="14" xfId="0" applyFont="1" applyFill="1" applyBorder="1" applyAlignment="1" applyProtection="1">
      <alignment/>
      <protection locked="0"/>
    </xf>
    <xf numFmtId="3" fontId="74" fillId="33" borderId="14" xfId="0" applyNumberFormat="1" applyFont="1" applyFill="1" applyBorder="1" applyAlignment="1">
      <alignment/>
    </xf>
    <xf numFmtId="3" fontId="74" fillId="33" borderId="11" xfId="0" applyNumberFormat="1" applyFont="1" applyFill="1" applyBorder="1" applyAlignment="1" applyProtection="1">
      <alignment horizontal="right"/>
      <protection locked="0"/>
    </xf>
    <xf numFmtId="0" fontId="76" fillId="33" borderId="11" xfId="0" applyFont="1" applyFill="1" applyBorder="1" applyAlignment="1" applyProtection="1">
      <alignment/>
      <protection locked="0"/>
    </xf>
    <xf numFmtId="0" fontId="74" fillId="33" borderId="15" xfId="0" applyFont="1" applyFill="1" applyBorder="1" applyAlignment="1">
      <alignment horizontal="centerContinuous"/>
    </xf>
    <xf numFmtId="0" fontId="69" fillId="33" borderId="15" xfId="0" applyFont="1" applyFill="1" applyBorder="1" applyAlignment="1">
      <alignment horizontal="left"/>
    </xf>
    <xf numFmtId="0" fontId="74" fillId="33" borderId="11" xfId="0" applyFont="1" applyFill="1" applyBorder="1" applyAlignment="1" applyProtection="1">
      <alignment horizontal="centerContinuous"/>
      <protection locked="0"/>
    </xf>
    <xf numFmtId="0" fontId="77" fillId="33" borderId="11" xfId="0" applyFont="1" applyFill="1" applyBorder="1" applyAlignment="1" applyProtection="1">
      <alignment horizontal="center"/>
      <protection locked="0"/>
    </xf>
    <xf numFmtId="0" fontId="76" fillId="33" borderId="11" xfId="0" applyFont="1" applyFill="1" applyBorder="1" applyAlignment="1">
      <alignment/>
    </xf>
    <xf numFmtId="3" fontId="77" fillId="33" borderId="11" xfId="0" applyNumberFormat="1" applyFont="1" applyFill="1" applyBorder="1" applyAlignment="1" applyProtection="1">
      <alignment/>
      <protection/>
    </xf>
    <xf numFmtId="3" fontId="77" fillId="33" borderId="11" xfId="0" applyNumberFormat="1" applyFont="1" applyFill="1" applyBorder="1" applyAlignment="1" applyProtection="1">
      <alignment horizontal="right"/>
      <protection locked="0"/>
    </xf>
    <xf numFmtId="0" fontId="69" fillId="33" borderId="0" xfId="0" applyFont="1" applyFill="1" applyBorder="1" applyAlignment="1" applyProtection="1">
      <alignment horizontal="left"/>
      <protection locked="0"/>
    </xf>
    <xf numFmtId="0" fontId="77" fillId="33" borderId="11" xfId="0" applyFont="1" applyFill="1" applyBorder="1" applyAlignment="1" applyProtection="1">
      <alignment horizontal="center"/>
      <protection locked="0"/>
    </xf>
    <xf numFmtId="3" fontId="77" fillId="33" borderId="14" xfId="0" applyNumberFormat="1" applyFont="1" applyFill="1" applyBorder="1" applyAlignment="1" applyProtection="1">
      <alignment/>
      <protection/>
    </xf>
    <xf numFmtId="3" fontId="77" fillId="33" borderId="14" xfId="0" applyNumberFormat="1" applyFont="1" applyFill="1" applyBorder="1" applyAlignment="1" applyProtection="1">
      <alignment horizontal="right"/>
      <protection locked="0"/>
    </xf>
    <xf numFmtId="0" fontId="74" fillId="33" borderId="11" xfId="0" applyFont="1" applyFill="1" applyBorder="1" applyAlignment="1" applyProtection="1">
      <alignment horizontal="center"/>
      <protection locked="0"/>
    </xf>
    <xf numFmtId="3" fontId="74" fillId="33" borderId="14" xfId="0" applyNumberFormat="1" applyFont="1" applyFill="1" applyBorder="1" applyAlignment="1" applyProtection="1">
      <alignment/>
      <protection/>
    </xf>
    <xf numFmtId="0" fontId="74" fillId="33" borderId="11" xfId="0" applyFont="1" applyFill="1" applyBorder="1" applyAlignment="1" applyProtection="1">
      <alignment horizontal="center"/>
      <protection locked="0"/>
    </xf>
    <xf numFmtId="3" fontId="74" fillId="33" borderId="14" xfId="0" applyNumberFormat="1" applyFont="1" applyFill="1" applyBorder="1" applyAlignment="1" applyProtection="1">
      <alignment/>
      <protection/>
    </xf>
    <xf numFmtId="0" fontId="69" fillId="33" borderId="11" xfId="0" applyFont="1" applyFill="1" applyBorder="1" applyAlignment="1" applyProtection="1">
      <alignment horizontal="center"/>
      <protection locked="0"/>
    </xf>
    <xf numFmtId="3" fontId="74" fillId="33" borderId="12" xfId="0" applyNumberFormat="1" applyFont="1" applyFill="1" applyBorder="1" applyAlignment="1">
      <alignment/>
    </xf>
    <xf numFmtId="0" fontId="74" fillId="33" borderId="10" xfId="0" applyFont="1" applyFill="1" applyBorder="1" applyAlignment="1" applyProtection="1">
      <alignment horizontal="center"/>
      <protection locked="0"/>
    </xf>
    <xf numFmtId="0" fontId="69" fillId="33" borderId="10" xfId="0" applyFont="1" applyFill="1" applyBorder="1" applyAlignment="1" applyProtection="1">
      <alignment/>
      <protection locked="0"/>
    </xf>
    <xf numFmtId="0" fontId="69" fillId="33" borderId="10" xfId="0" applyFont="1" applyFill="1" applyBorder="1" applyAlignment="1">
      <alignment horizontal="center"/>
    </xf>
    <xf numFmtId="0" fontId="69" fillId="33" borderId="0" xfId="0" applyFont="1" applyFill="1" applyBorder="1" applyAlignment="1">
      <alignment/>
    </xf>
    <xf numFmtId="3" fontId="74" fillId="33" borderId="0" xfId="0" applyNumberFormat="1" applyFont="1" applyFill="1" applyBorder="1" applyAlignment="1">
      <alignment horizontal="right"/>
    </xf>
    <xf numFmtId="3" fontId="74" fillId="33" borderId="0" xfId="0" applyNumberFormat="1" applyFont="1" applyFill="1" applyBorder="1" applyAlignment="1">
      <alignment/>
    </xf>
    <xf numFmtId="0" fontId="69" fillId="33" borderId="13" xfId="0" applyFont="1" applyFill="1" applyBorder="1" applyAlignment="1">
      <alignment/>
    </xf>
    <xf numFmtId="3" fontId="74" fillId="33" borderId="13" xfId="0" applyNumberFormat="1" applyFont="1" applyFill="1" applyBorder="1" applyAlignment="1">
      <alignment horizontal="right"/>
    </xf>
    <xf numFmtId="0" fontId="69" fillId="33" borderId="15" xfId="0" applyFont="1" applyFill="1" applyBorder="1" applyAlignment="1">
      <alignment horizontal="center"/>
    </xf>
    <xf numFmtId="0" fontId="76" fillId="33" borderId="15" xfId="0" applyFont="1" applyFill="1" applyBorder="1" applyAlignment="1">
      <alignment horizontal="center"/>
    </xf>
    <xf numFmtId="0" fontId="78" fillId="33" borderId="11" xfId="0" applyFont="1" applyFill="1" applyBorder="1" applyAlignment="1" applyProtection="1">
      <alignment/>
      <protection locked="0"/>
    </xf>
    <xf numFmtId="0" fontId="69" fillId="33" borderId="12" xfId="0" applyFont="1" applyFill="1" applyBorder="1" applyAlignment="1">
      <alignment horizontal="center"/>
    </xf>
    <xf numFmtId="3" fontId="74" fillId="33" borderId="12" xfId="0" applyNumberFormat="1" applyFont="1" applyFill="1" applyBorder="1" applyAlignment="1">
      <alignment horizontal="right"/>
    </xf>
    <xf numFmtId="0" fontId="69" fillId="33" borderId="11" xfId="0" applyFont="1" applyFill="1" applyBorder="1" applyAlignment="1">
      <alignment horizontal="center"/>
    </xf>
    <xf numFmtId="3" fontId="74" fillId="33" borderId="11" xfId="0" applyNumberFormat="1" applyFont="1" applyFill="1" applyBorder="1" applyAlignment="1">
      <alignment horizontal="right"/>
    </xf>
    <xf numFmtId="0" fontId="74" fillId="33" borderId="12" xfId="0" applyFont="1" applyFill="1" applyBorder="1" applyAlignment="1" applyProtection="1">
      <alignment horizontal="center"/>
      <protection locked="0"/>
    </xf>
    <xf numFmtId="3" fontId="74" fillId="33" borderId="10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3" fontId="79" fillId="33" borderId="13" xfId="0" applyNumberFormat="1" applyFont="1" applyFill="1" applyBorder="1" applyAlignment="1">
      <alignment horizontal="right"/>
    </xf>
    <xf numFmtId="0" fontId="69" fillId="33" borderId="16" xfId="0" applyFont="1" applyFill="1" applyBorder="1" applyAlignment="1">
      <alignment/>
    </xf>
    <xf numFmtId="0" fontId="69" fillId="33" borderId="17" xfId="0" applyFont="1" applyFill="1" applyBorder="1" applyAlignment="1">
      <alignment/>
    </xf>
    <xf numFmtId="3" fontId="74" fillId="33" borderId="10" xfId="0" applyNumberFormat="1" applyFont="1" applyFill="1" applyBorder="1" applyAlignment="1">
      <alignment horizontal="right"/>
    </xf>
    <xf numFmtId="0" fontId="69" fillId="33" borderId="18" xfId="0" applyFont="1" applyFill="1" applyBorder="1" applyAlignment="1">
      <alignment/>
    </xf>
    <xf numFmtId="0" fontId="69" fillId="33" borderId="19" xfId="0" applyFont="1" applyFill="1" applyBorder="1" applyAlignment="1">
      <alignment horizontal="center"/>
    </xf>
    <xf numFmtId="0" fontId="69" fillId="33" borderId="17" xfId="0" applyFont="1" applyFill="1" applyBorder="1" applyAlignment="1">
      <alignment horizontal="center"/>
    </xf>
    <xf numFmtId="0" fontId="69" fillId="33" borderId="0" xfId="0" applyFont="1" applyFill="1" applyAlignment="1">
      <alignment/>
    </xf>
    <xf numFmtId="0" fontId="74" fillId="33" borderId="0" xfId="0" applyFont="1" applyFill="1" applyAlignment="1">
      <alignment/>
    </xf>
    <xf numFmtId="164" fontId="69" fillId="33" borderId="11" xfId="0" applyNumberFormat="1" applyFont="1" applyFill="1" applyBorder="1" applyAlignment="1">
      <alignment horizontal="center"/>
    </xf>
    <xf numFmtId="3" fontId="69" fillId="33" borderId="14" xfId="0" applyNumberFormat="1" applyFont="1" applyFill="1" applyBorder="1" applyAlignment="1">
      <alignment/>
    </xf>
    <xf numFmtId="164" fontId="69" fillId="33" borderId="10" xfId="0" applyNumberFormat="1" applyFont="1" applyFill="1" applyBorder="1" applyAlignment="1">
      <alignment horizontal="center"/>
    </xf>
    <xf numFmtId="3" fontId="69" fillId="33" borderId="17" xfId="0" applyNumberFormat="1" applyFont="1" applyFill="1" applyBorder="1" applyAlignment="1">
      <alignment/>
    </xf>
    <xf numFmtId="3" fontId="74" fillId="33" borderId="20" xfId="0" applyNumberFormat="1" applyFont="1" applyFill="1" applyBorder="1" applyAlignment="1">
      <alignment/>
    </xf>
    <xf numFmtId="0" fontId="69" fillId="33" borderId="12" xfId="0" applyFont="1" applyFill="1" applyBorder="1" applyAlignment="1">
      <alignment horizontal="centerContinuous"/>
    </xf>
    <xf numFmtId="0" fontId="69" fillId="33" borderId="21" xfId="0" applyFont="1" applyFill="1" applyBorder="1" applyAlignment="1">
      <alignment horizontal="left"/>
    </xf>
    <xf numFmtId="0" fontId="76" fillId="33" borderId="11" xfId="0" applyFont="1" applyFill="1" applyBorder="1" applyAlignment="1" applyProtection="1">
      <alignment horizontal="center"/>
      <protection locked="0"/>
    </xf>
    <xf numFmtId="3" fontId="77" fillId="33" borderId="11" xfId="0" applyNumberFormat="1" applyFont="1" applyFill="1" applyBorder="1" applyAlignment="1" applyProtection="1">
      <alignment/>
      <protection locked="0"/>
    </xf>
    <xf numFmtId="0" fontId="69" fillId="33" borderId="11" xfId="0" applyFont="1" applyFill="1" applyBorder="1" applyAlignment="1" applyProtection="1">
      <alignment horizontal="centerContinuous"/>
      <protection locked="0"/>
    </xf>
    <xf numFmtId="3" fontId="74" fillId="33" borderId="0" xfId="0" applyNumberFormat="1" applyFont="1" applyFill="1" applyAlignment="1" applyProtection="1">
      <alignment/>
      <protection/>
    </xf>
    <xf numFmtId="0" fontId="69" fillId="33" borderId="10" xfId="0" applyFont="1" applyFill="1" applyBorder="1" applyAlignment="1" applyProtection="1">
      <alignment horizontal="centerContinuous"/>
      <protection locked="0"/>
    </xf>
    <xf numFmtId="3" fontId="74" fillId="33" borderId="0" xfId="0" applyNumberFormat="1" applyFont="1" applyFill="1" applyAlignment="1">
      <alignment/>
    </xf>
    <xf numFmtId="3" fontId="69" fillId="33" borderId="11" xfId="0" applyNumberFormat="1" applyFont="1" applyFill="1" applyBorder="1" applyAlignment="1">
      <alignment/>
    </xf>
    <xf numFmtId="0" fontId="76" fillId="33" borderId="11" xfId="0" applyFont="1" applyFill="1" applyBorder="1" applyAlignment="1">
      <alignment horizontal="center"/>
    </xf>
    <xf numFmtId="49" fontId="69" fillId="33" borderId="10" xfId="0" applyNumberFormat="1" applyFont="1" applyFill="1" applyBorder="1" applyAlignment="1" applyProtection="1">
      <alignment horizontal="center"/>
      <protection locked="0"/>
    </xf>
    <xf numFmtId="3" fontId="74" fillId="33" borderId="22" xfId="0" applyNumberFormat="1" applyFont="1" applyFill="1" applyBorder="1" applyAlignment="1">
      <alignment horizontal="right"/>
    </xf>
    <xf numFmtId="3" fontId="74" fillId="33" borderId="15" xfId="0" applyNumberFormat="1" applyFont="1" applyFill="1" applyBorder="1" applyAlignment="1" applyProtection="1">
      <alignment/>
      <protection/>
    </xf>
    <xf numFmtId="3" fontId="74" fillId="33" borderId="19" xfId="0" applyNumberFormat="1" applyFont="1" applyFill="1" applyBorder="1" applyAlignment="1" applyProtection="1">
      <alignment/>
      <protection locked="0"/>
    </xf>
    <xf numFmtId="3" fontId="74" fillId="33" borderId="0" xfId="0" applyNumberFormat="1" applyFont="1" applyFill="1" applyAlignment="1">
      <alignment horizontal="right"/>
    </xf>
    <xf numFmtId="0" fontId="80" fillId="33" borderId="0" xfId="0" applyFont="1" applyFill="1" applyBorder="1" applyAlignment="1">
      <alignment/>
    </xf>
    <xf numFmtId="3" fontId="79" fillId="33" borderId="0" xfId="0" applyNumberFormat="1" applyFont="1" applyFill="1" applyBorder="1" applyAlignment="1">
      <alignment/>
    </xf>
    <xf numFmtId="0" fontId="69" fillId="33" borderId="0" xfId="0" applyFont="1" applyFill="1" applyBorder="1" applyAlignment="1" applyProtection="1">
      <alignment/>
      <protection locked="0"/>
    </xf>
    <xf numFmtId="0" fontId="74" fillId="33" borderId="0" xfId="0" applyFont="1" applyFill="1" applyBorder="1" applyAlignment="1">
      <alignment horizontal="right"/>
    </xf>
    <xf numFmtId="0" fontId="74" fillId="33" borderId="0" xfId="0" applyFont="1" applyFill="1" applyBorder="1" applyAlignment="1">
      <alignment/>
    </xf>
    <xf numFmtId="0" fontId="81" fillId="33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 indent="4"/>
    </xf>
    <xf numFmtId="3" fontId="16" fillId="0" borderId="0" xfId="0" applyNumberFormat="1" applyFont="1" applyAlignment="1">
      <alignment horizontal="right"/>
    </xf>
    <xf numFmtId="0" fontId="82" fillId="0" borderId="0" xfId="0" applyFont="1" applyAlignment="1">
      <alignment horizontal="left" indent="4"/>
    </xf>
    <xf numFmtId="0" fontId="17" fillId="0" borderId="0" xfId="0" applyFont="1" applyAlignment="1">
      <alignment horizontal="justify"/>
    </xf>
    <xf numFmtId="0" fontId="17" fillId="0" borderId="0" xfId="0" applyFont="1" applyAlignment="1">
      <alignment/>
    </xf>
    <xf numFmtId="0" fontId="82" fillId="0" borderId="0" xfId="0" applyFont="1" applyAlignment="1">
      <alignment horizontal="left" indent="6"/>
    </xf>
    <xf numFmtId="0" fontId="82" fillId="0" borderId="0" xfId="0" applyFont="1" applyAlignment="1">
      <alignment horizontal="left" indent="8"/>
    </xf>
    <xf numFmtId="0" fontId="17" fillId="0" borderId="0" xfId="0" applyFont="1" applyAlignment="1">
      <alignment horizontal="left" indent="8"/>
    </xf>
    <xf numFmtId="0" fontId="83" fillId="33" borderId="22" xfId="0" applyFont="1" applyFill="1" applyBorder="1" applyAlignment="1">
      <alignment/>
    </xf>
    <xf numFmtId="0" fontId="74" fillId="33" borderId="22" xfId="0" applyFont="1" applyFill="1" applyBorder="1" applyAlignment="1">
      <alignment/>
    </xf>
    <xf numFmtId="0" fontId="74" fillId="33" borderId="21" xfId="0" applyFont="1" applyFill="1" applyBorder="1" applyAlignment="1">
      <alignment/>
    </xf>
    <xf numFmtId="0" fontId="83" fillId="33" borderId="0" xfId="0" applyFont="1" applyFill="1" applyAlignment="1">
      <alignment/>
    </xf>
    <xf numFmtId="0" fontId="83" fillId="33" borderId="15" xfId="0" applyFont="1" applyFill="1" applyBorder="1" applyAlignment="1">
      <alignment/>
    </xf>
    <xf numFmtId="0" fontId="84" fillId="33" borderId="15" xfId="0" applyFont="1" applyFill="1" applyBorder="1" applyAlignment="1">
      <alignment horizontal="centerContinuous"/>
    </xf>
    <xf numFmtId="0" fontId="83" fillId="33" borderId="11" xfId="0" applyFont="1" applyFill="1" applyBorder="1" applyAlignment="1">
      <alignment horizontal="centerContinuous"/>
    </xf>
    <xf numFmtId="0" fontId="83" fillId="33" borderId="11" xfId="0" applyFont="1" applyFill="1" applyBorder="1" applyAlignment="1">
      <alignment horizontal="center"/>
    </xf>
    <xf numFmtId="0" fontId="84" fillId="33" borderId="11" xfId="0" applyFont="1" applyFill="1" applyBorder="1" applyAlignment="1">
      <alignment horizontal="centerContinuous"/>
    </xf>
    <xf numFmtId="0" fontId="83" fillId="33" borderId="14" xfId="0" applyFont="1" applyFill="1" applyBorder="1" applyAlignment="1">
      <alignment horizontal="centerContinuous"/>
    </xf>
    <xf numFmtId="0" fontId="83" fillId="33" borderId="11" xfId="0" applyFont="1" applyFill="1" applyBorder="1" applyAlignment="1">
      <alignment/>
    </xf>
    <xf numFmtId="0" fontId="83" fillId="33" borderId="14" xfId="0" applyFont="1" applyFill="1" applyBorder="1" applyAlignment="1">
      <alignment horizontal="center"/>
    </xf>
    <xf numFmtId="0" fontId="83" fillId="33" borderId="19" xfId="0" applyFont="1" applyFill="1" applyBorder="1" applyAlignment="1">
      <alignment/>
    </xf>
    <xf numFmtId="0" fontId="83" fillId="33" borderId="10" xfId="0" applyFont="1" applyFill="1" applyBorder="1" applyAlignment="1">
      <alignment horizontal="center"/>
    </xf>
    <xf numFmtId="0" fontId="83" fillId="33" borderId="10" xfId="0" applyFont="1" applyFill="1" applyBorder="1" applyAlignment="1">
      <alignment/>
    </xf>
    <xf numFmtId="3" fontId="85" fillId="33" borderId="13" xfId="0" applyNumberFormat="1" applyFont="1" applyFill="1" applyBorder="1" applyAlignment="1" applyProtection="1">
      <alignment/>
      <protection locked="0"/>
    </xf>
    <xf numFmtId="3" fontId="74" fillId="33" borderId="13" xfId="0" applyNumberFormat="1" applyFont="1" applyFill="1" applyBorder="1" applyAlignment="1" applyProtection="1">
      <alignment/>
      <protection locked="0"/>
    </xf>
    <xf numFmtId="3" fontId="83" fillId="33" borderId="0" xfId="0" applyNumberFormat="1" applyFont="1" applyFill="1" applyAlignment="1">
      <alignment/>
    </xf>
    <xf numFmtId="0" fontId="83" fillId="33" borderId="12" xfId="0" applyFont="1" applyFill="1" applyBorder="1" applyAlignment="1">
      <alignment/>
    </xf>
    <xf numFmtId="0" fontId="74" fillId="33" borderId="0" xfId="0" applyFont="1" applyFill="1" applyBorder="1" applyAlignment="1">
      <alignment horizontal="centerContinuous"/>
    </xf>
    <xf numFmtId="3" fontId="74" fillId="33" borderId="0" xfId="0" applyNumberFormat="1" applyFont="1" applyFill="1" applyBorder="1" applyAlignment="1">
      <alignment horizontal="centerContinuous"/>
    </xf>
    <xf numFmtId="0" fontId="74" fillId="33" borderId="12" xfId="0" applyFont="1" applyFill="1" applyBorder="1" applyAlignment="1">
      <alignment/>
    </xf>
    <xf numFmtId="0" fontId="74" fillId="33" borderId="11" xfId="0" applyFont="1" applyFill="1" applyBorder="1" applyAlignment="1">
      <alignment/>
    </xf>
    <xf numFmtId="0" fontId="74" fillId="33" borderId="10" xfId="0" applyFont="1" applyFill="1" applyBorder="1" applyAlignment="1">
      <alignment/>
    </xf>
    <xf numFmtId="0" fontId="74" fillId="33" borderId="13" xfId="0" applyFont="1" applyFill="1" applyBorder="1" applyAlignment="1">
      <alignment/>
    </xf>
    <xf numFmtId="0" fontId="0" fillId="0" borderId="0" xfId="0" applyBorder="1" applyAlignment="1">
      <alignment/>
    </xf>
    <xf numFmtId="0" fontId="83" fillId="33" borderId="0" xfId="0" applyFont="1" applyFill="1" applyBorder="1" applyAlignment="1">
      <alignment/>
    </xf>
    <xf numFmtId="3" fontId="83" fillId="33" borderId="0" xfId="0" applyNumberFormat="1" applyFont="1" applyFill="1" applyBorder="1" applyAlignment="1">
      <alignment/>
    </xf>
    <xf numFmtId="0" fontId="86" fillId="33" borderId="0" xfId="0" applyFont="1" applyFill="1" applyBorder="1" applyAlignment="1">
      <alignment/>
    </xf>
    <xf numFmtId="0" fontId="86" fillId="33" borderId="0" xfId="0" applyFont="1" applyFill="1" applyAlignment="1">
      <alignment/>
    </xf>
    <xf numFmtId="0" fontId="24" fillId="0" borderId="0" xfId="0" applyFont="1" applyAlignment="1">
      <alignment/>
    </xf>
    <xf numFmtId="0" fontId="87" fillId="33" borderId="0" xfId="0" applyFont="1" applyFill="1" applyAlignment="1">
      <alignment/>
    </xf>
    <xf numFmtId="0" fontId="74" fillId="33" borderId="12" xfId="58" applyFont="1" applyFill="1" applyBorder="1" applyAlignment="1">
      <alignment horizontal="center" vertical="center"/>
      <protection/>
    </xf>
    <xf numFmtId="0" fontId="74" fillId="33" borderId="23" xfId="58" applyFont="1" applyFill="1" applyBorder="1" applyAlignment="1">
      <alignment horizontal="center" vertical="center"/>
      <protection/>
    </xf>
    <xf numFmtId="0" fontId="74" fillId="33" borderId="24" xfId="58" applyFont="1" applyFill="1" applyBorder="1" applyAlignment="1">
      <alignment horizontal="center" vertical="center"/>
      <protection/>
    </xf>
    <xf numFmtId="0" fontId="0" fillId="0" borderId="0" xfId="58" applyAlignment="1">
      <alignment vertical="center"/>
      <protection/>
    </xf>
    <xf numFmtId="0" fontId="74" fillId="33" borderId="10" xfId="58" applyFont="1" applyFill="1" applyBorder="1" applyAlignment="1" applyProtection="1">
      <alignment horizontal="center" vertical="center"/>
      <protection locked="0"/>
    </xf>
    <xf numFmtId="0" fontId="74" fillId="33" borderId="25" xfId="58" applyFont="1" applyFill="1" applyBorder="1" applyAlignment="1">
      <alignment horizontal="center" vertical="center"/>
      <protection/>
    </xf>
    <xf numFmtId="0" fontId="74" fillId="33" borderId="26" xfId="58" applyFont="1" applyFill="1" applyBorder="1" applyAlignment="1">
      <alignment horizontal="center" vertical="center" wrapText="1"/>
      <protection/>
    </xf>
    <xf numFmtId="0" fontId="74" fillId="33" borderId="27" xfId="58" applyFont="1" applyFill="1" applyBorder="1" applyAlignment="1">
      <alignment horizontal="center" vertical="center" wrapText="1"/>
      <protection/>
    </xf>
    <xf numFmtId="0" fontId="81" fillId="33" borderId="0" xfId="58" applyFont="1" applyFill="1" applyAlignment="1">
      <alignment vertical="center"/>
      <protection/>
    </xf>
    <xf numFmtId="3" fontId="74" fillId="33" borderId="11" xfId="58" applyNumberFormat="1" applyFont="1" applyFill="1" applyBorder="1" applyAlignment="1">
      <alignment horizontal="centerContinuous" vertical="center"/>
      <protection/>
    </xf>
    <xf numFmtId="3" fontId="69" fillId="33" borderId="15" xfId="58" applyNumberFormat="1" applyFont="1" applyFill="1" applyBorder="1" applyAlignment="1">
      <alignment vertical="center"/>
      <protection/>
    </xf>
    <xf numFmtId="3" fontId="74" fillId="33" borderId="28" xfId="58" applyNumberFormat="1" applyFont="1" applyFill="1" applyBorder="1" applyAlignment="1" applyProtection="1">
      <alignment vertical="center"/>
      <protection locked="0"/>
    </xf>
    <xf numFmtId="3" fontId="74" fillId="33" borderId="12" xfId="58" applyNumberFormat="1" applyFont="1" applyFill="1" applyBorder="1" applyAlignment="1" applyProtection="1">
      <alignment vertical="center"/>
      <protection locked="0"/>
    </xf>
    <xf numFmtId="3" fontId="74" fillId="33" borderId="22" xfId="58" applyNumberFormat="1" applyFont="1" applyFill="1" applyBorder="1" applyAlignment="1" applyProtection="1">
      <alignment vertical="center"/>
      <protection locked="0"/>
    </xf>
    <xf numFmtId="3" fontId="74" fillId="33" borderId="29" xfId="58" applyNumberFormat="1" applyFont="1" applyFill="1" applyBorder="1" applyAlignment="1" applyProtection="1">
      <alignment vertical="center"/>
      <protection locked="0"/>
    </xf>
    <xf numFmtId="3" fontId="74" fillId="33" borderId="30" xfId="58" applyNumberFormat="1" applyFont="1" applyFill="1" applyBorder="1" applyAlignment="1" applyProtection="1">
      <alignment vertical="center"/>
      <protection/>
    </xf>
    <xf numFmtId="3" fontId="74" fillId="33" borderId="11" xfId="58" applyNumberFormat="1" applyFont="1" applyFill="1" applyBorder="1" applyAlignment="1" applyProtection="1">
      <alignment vertical="center"/>
      <protection/>
    </xf>
    <xf numFmtId="3" fontId="74" fillId="33" borderId="15" xfId="58" applyNumberFormat="1" applyFont="1" applyFill="1" applyBorder="1" applyAlignment="1" applyProtection="1">
      <alignment vertical="center"/>
      <protection/>
    </xf>
    <xf numFmtId="3" fontId="74" fillId="33" borderId="0" xfId="58" applyNumberFormat="1" applyFont="1" applyFill="1" applyBorder="1" applyAlignment="1" applyProtection="1">
      <alignment vertical="center"/>
      <protection/>
    </xf>
    <xf numFmtId="3" fontId="74" fillId="33" borderId="29" xfId="58" applyNumberFormat="1" applyFont="1" applyFill="1" applyBorder="1" applyAlignment="1" applyProtection="1">
      <alignment vertical="center"/>
      <protection/>
    </xf>
    <xf numFmtId="3" fontId="74" fillId="33" borderId="30" xfId="58" applyNumberFormat="1" applyFont="1" applyFill="1" applyBorder="1" applyAlignment="1" applyProtection="1">
      <alignment horizontal="right" vertical="center"/>
      <protection locked="0"/>
    </xf>
    <xf numFmtId="3" fontId="74" fillId="33" borderId="11" xfId="58" applyNumberFormat="1" applyFont="1" applyFill="1" applyBorder="1" applyAlignment="1" applyProtection="1">
      <alignment horizontal="right" vertical="center"/>
      <protection locked="0"/>
    </xf>
    <xf numFmtId="3" fontId="74" fillId="33" borderId="30" xfId="58" applyNumberFormat="1" applyFont="1" applyFill="1" applyBorder="1" applyAlignment="1" applyProtection="1">
      <alignment vertical="center"/>
      <protection locked="0"/>
    </xf>
    <xf numFmtId="3" fontId="74" fillId="33" borderId="11" xfId="58" applyNumberFormat="1" applyFont="1" applyFill="1" applyBorder="1" applyAlignment="1" applyProtection="1">
      <alignment vertical="center"/>
      <protection locked="0"/>
    </xf>
    <xf numFmtId="3" fontId="74" fillId="33" borderId="15" xfId="58" applyNumberFormat="1" applyFont="1" applyFill="1" applyBorder="1" applyAlignment="1" applyProtection="1">
      <alignment vertical="center"/>
      <protection locked="0"/>
    </xf>
    <xf numFmtId="3" fontId="74" fillId="33" borderId="0" xfId="58" applyNumberFormat="1" applyFont="1" applyFill="1" applyBorder="1" applyAlignment="1" applyProtection="1">
      <alignment vertical="center"/>
      <protection locked="0"/>
    </xf>
    <xf numFmtId="3" fontId="74" fillId="33" borderId="30" xfId="58" applyNumberFormat="1" applyFont="1" applyFill="1" applyBorder="1" applyAlignment="1">
      <alignment vertical="center"/>
      <protection/>
    </xf>
    <xf numFmtId="3" fontId="74" fillId="33" borderId="11" xfId="58" applyNumberFormat="1" applyFont="1" applyFill="1" applyBorder="1" applyAlignment="1">
      <alignment horizontal="center" vertical="center"/>
      <protection/>
    </xf>
    <xf numFmtId="3" fontId="69" fillId="33" borderId="19" xfId="58" applyNumberFormat="1" applyFont="1" applyFill="1" applyBorder="1" applyAlignment="1">
      <alignment vertical="center"/>
      <protection/>
    </xf>
    <xf numFmtId="3" fontId="74" fillId="33" borderId="31" xfId="58" applyNumberFormat="1" applyFont="1" applyFill="1" applyBorder="1" applyAlignment="1">
      <alignment vertical="center"/>
      <protection/>
    </xf>
    <xf numFmtId="3" fontId="74" fillId="33" borderId="10" xfId="58" applyNumberFormat="1" applyFont="1" applyFill="1" applyBorder="1" applyAlignment="1">
      <alignment vertical="center"/>
      <protection/>
    </xf>
    <xf numFmtId="3" fontId="74" fillId="33" borderId="19" xfId="58" applyNumberFormat="1" applyFont="1" applyFill="1" applyBorder="1" applyAlignment="1" applyProtection="1">
      <alignment vertical="center"/>
      <protection/>
    </xf>
    <xf numFmtId="3" fontId="74" fillId="33" borderId="31" xfId="58" applyNumberFormat="1" applyFont="1" applyFill="1" applyBorder="1" applyAlignment="1" applyProtection="1">
      <alignment vertical="center"/>
      <protection/>
    </xf>
    <xf numFmtId="3" fontId="74" fillId="33" borderId="10" xfId="58" applyNumberFormat="1" applyFont="1" applyFill="1" applyBorder="1" applyAlignment="1" applyProtection="1">
      <alignment vertical="center"/>
      <protection/>
    </xf>
    <xf numFmtId="3" fontId="74" fillId="33" borderId="20" xfId="58" applyNumberFormat="1" applyFont="1" applyFill="1" applyBorder="1" applyAlignment="1" applyProtection="1">
      <alignment vertical="center"/>
      <protection/>
    </xf>
    <xf numFmtId="3" fontId="74" fillId="33" borderId="32" xfId="58" applyNumberFormat="1" applyFont="1" applyFill="1" applyBorder="1" applyAlignment="1" applyProtection="1">
      <alignment horizontal="right" vertical="center"/>
      <protection locked="0"/>
    </xf>
    <xf numFmtId="3" fontId="74" fillId="33" borderId="0" xfId="58" applyNumberFormat="1" applyFont="1" applyFill="1" applyBorder="1" applyAlignment="1" applyProtection="1">
      <alignment horizontal="right" vertical="center"/>
      <protection locked="0"/>
    </xf>
    <xf numFmtId="3" fontId="74" fillId="33" borderId="33" xfId="58" applyNumberFormat="1" applyFont="1" applyFill="1" applyBorder="1" applyAlignment="1" applyProtection="1">
      <alignment horizontal="right" vertical="center"/>
      <protection locked="0"/>
    </xf>
    <xf numFmtId="3" fontId="74" fillId="33" borderId="34" xfId="58" applyNumberFormat="1" applyFont="1" applyFill="1" applyBorder="1" applyAlignment="1">
      <alignment vertical="center"/>
      <protection/>
    </xf>
    <xf numFmtId="3" fontId="74" fillId="33" borderId="13" xfId="58" applyNumberFormat="1" applyFont="1" applyFill="1" applyBorder="1" applyAlignment="1">
      <alignment vertical="center"/>
      <protection/>
    </xf>
    <xf numFmtId="3" fontId="74" fillId="33" borderId="35" xfId="58" applyNumberFormat="1" applyFont="1" applyFill="1" applyBorder="1" applyAlignment="1">
      <alignment vertical="center"/>
      <protection/>
    </xf>
    <xf numFmtId="3" fontId="69" fillId="33" borderId="15" xfId="58" applyNumberFormat="1" applyFont="1" applyFill="1" applyBorder="1" applyAlignment="1">
      <alignment horizontal="left" vertical="center"/>
      <protection/>
    </xf>
    <xf numFmtId="3" fontId="69" fillId="33" borderId="30" xfId="58" applyNumberFormat="1" applyFont="1" applyFill="1" applyBorder="1" applyAlignment="1" applyProtection="1">
      <alignment vertical="center"/>
      <protection locked="0"/>
    </xf>
    <xf numFmtId="3" fontId="69" fillId="33" borderId="11" xfId="58" applyNumberFormat="1" applyFont="1" applyFill="1" applyBorder="1" applyAlignment="1" applyProtection="1">
      <alignment vertical="center"/>
      <protection locked="0"/>
    </xf>
    <xf numFmtId="3" fontId="69" fillId="33" borderId="15" xfId="58" applyNumberFormat="1" applyFont="1" applyFill="1" applyBorder="1" applyAlignment="1" applyProtection="1">
      <alignment vertical="center"/>
      <protection locked="0"/>
    </xf>
    <xf numFmtId="3" fontId="69" fillId="33" borderId="0" xfId="58" applyNumberFormat="1" applyFont="1" applyFill="1" applyBorder="1" applyAlignment="1" applyProtection="1">
      <alignment vertical="center"/>
      <protection locked="0"/>
    </xf>
    <xf numFmtId="3" fontId="76" fillId="33" borderId="15" xfId="58" applyNumberFormat="1" applyFont="1" applyFill="1" applyBorder="1" applyAlignment="1" applyProtection="1">
      <alignment vertical="center"/>
      <protection locked="0"/>
    </xf>
    <xf numFmtId="3" fontId="74" fillId="33" borderId="15" xfId="58" applyNumberFormat="1" applyFont="1" applyFill="1" applyBorder="1" applyAlignment="1">
      <alignment horizontal="centerContinuous" vertical="center"/>
      <protection/>
    </xf>
    <xf numFmtId="3" fontId="74" fillId="33" borderId="11" xfId="58" applyNumberFormat="1" applyFont="1" applyFill="1" applyBorder="1" applyAlignment="1" applyProtection="1">
      <alignment horizontal="centerContinuous" vertical="center"/>
      <protection locked="0"/>
    </xf>
    <xf numFmtId="3" fontId="74" fillId="33" borderId="11" xfId="58" applyNumberFormat="1" applyFont="1" applyFill="1" applyBorder="1" applyAlignment="1">
      <alignment vertical="center"/>
      <protection/>
    </xf>
    <xf numFmtId="3" fontId="74" fillId="33" borderId="15" xfId="58" applyNumberFormat="1" applyFont="1" applyFill="1" applyBorder="1" applyAlignment="1">
      <alignment vertical="center"/>
      <protection/>
    </xf>
    <xf numFmtId="3" fontId="74" fillId="33" borderId="14" xfId="58" applyNumberFormat="1" applyFont="1" applyFill="1" applyBorder="1" applyAlignment="1">
      <alignment vertical="center"/>
      <protection/>
    </xf>
    <xf numFmtId="3" fontId="74" fillId="33" borderId="0" xfId="58" applyNumberFormat="1" applyFont="1" applyFill="1" applyBorder="1" applyAlignment="1">
      <alignment vertical="center"/>
      <protection/>
    </xf>
    <xf numFmtId="3" fontId="77" fillId="33" borderId="11" xfId="58" applyNumberFormat="1" applyFont="1" applyFill="1" applyBorder="1" applyAlignment="1" applyProtection="1">
      <alignment horizontal="center" vertical="center"/>
      <protection locked="0"/>
    </xf>
    <xf numFmtId="3" fontId="76" fillId="33" borderId="15" xfId="58" applyNumberFormat="1" applyFont="1" applyFill="1" applyBorder="1" applyAlignment="1">
      <alignment vertical="center"/>
      <protection/>
    </xf>
    <xf numFmtId="3" fontId="77" fillId="33" borderId="30" xfId="58" applyNumberFormat="1" applyFont="1" applyFill="1" applyBorder="1" applyAlignment="1" applyProtection="1">
      <alignment vertical="center"/>
      <protection/>
    </xf>
    <xf numFmtId="3" fontId="77" fillId="33" borderId="11" xfId="58" applyNumberFormat="1" applyFont="1" applyFill="1" applyBorder="1" applyAlignment="1" applyProtection="1">
      <alignment vertical="center"/>
      <protection/>
    </xf>
    <xf numFmtId="3" fontId="77" fillId="33" borderId="15" xfId="58" applyNumberFormat="1" applyFont="1" applyFill="1" applyBorder="1" applyAlignment="1" applyProtection="1">
      <alignment vertical="center"/>
      <protection/>
    </xf>
    <xf numFmtId="3" fontId="77" fillId="33" borderId="0" xfId="58" applyNumberFormat="1" applyFont="1" applyFill="1" applyBorder="1" applyAlignment="1" applyProtection="1">
      <alignment vertical="center"/>
      <protection/>
    </xf>
    <xf numFmtId="3" fontId="69" fillId="33" borderId="0" xfId="58" applyNumberFormat="1" applyFont="1" applyFill="1" applyBorder="1" applyAlignment="1" applyProtection="1">
      <alignment horizontal="left" vertical="center"/>
      <protection locked="0"/>
    </xf>
    <xf numFmtId="3" fontId="77" fillId="33" borderId="11" xfId="58" applyNumberFormat="1" applyFont="1" applyFill="1" applyBorder="1" applyAlignment="1" applyProtection="1">
      <alignment horizontal="center" vertical="center"/>
      <protection locked="0"/>
    </xf>
    <xf numFmtId="3" fontId="74" fillId="33" borderId="11" xfId="58" applyNumberFormat="1" applyFont="1" applyFill="1" applyBorder="1" applyAlignment="1" applyProtection="1">
      <alignment horizontal="center" vertical="center"/>
      <protection locked="0"/>
    </xf>
    <xf numFmtId="3" fontId="74" fillId="33" borderId="30" xfId="58" applyNumberFormat="1" applyFont="1" applyFill="1" applyBorder="1" applyAlignment="1" applyProtection="1">
      <alignment vertical="center"/>
      <protection/>
    </xf>
    <xf numFmtId="3" fontId="74" fillId="33" borderId="14" xfId="58" applyNumberFormat="1" applyFont="1" applyFill="1" applyBorder="1" applyAlignment="1" applyProtection="1">
      <alignment vertical="center"/>
      <protection/>
    </xf>
    <xf numFmtId="3" fontId="74" fillId="33" borderId="0" xfId="58" applyNumberFormat="1" applyFont="1" applyFill="1" applyBorder="1" applyAlignment="1" applyProtection="1">
      <alignment vertical="center"/>
      <protection/>
    </xf>
    <xf numFmtId="3" fontId="77" fillId="33" borderId="14" xfId="58" applyNumberFormat="1" applyFont="1" applyFill="1" applyBorder="1" applyAlignment="1" applyProtection="1">
      <alignment vertical="center"/>
      <protection/>
    </xf>
    <xf numFmtId="3" fontId="74" fillId="33" borderId="11" xfId="58" applyNumberFormat="1" applyFont="1" applyFill="1" applyBorder="1" applyAlignment="1" applyProtection="1">
      <alignment horizontal="center" vertical="center"/>
      <protection locked="0"/>
    </xf>
    <xf numFmtId="3" fontId="74" fillId="33" borderId="14" xfId="58" applyNumberFormat="1" applyFont="1" applyFill="1" applyBorder="1" applyAlignment="1" applyProtection="1">
      <alignment vertical="center"/>
      <protection/>
    </xf>
    <xf numFmtId="3" fontId="74" fillId="33" borderId="30" xfId="58" applyNumberFormat="1" applyFont="1" applyFill="1" applyBorder="1" applyAlignment="1" applyProtection="1">
      <alignment horizontal="right" vertical="center"/>
      <protection/>
    </xf>
    <xf numFmtId="3" fontId="74" fillId="33" borderId="11" xfId="58" applyNumberFormat="1" applyFont="1" applyFill="1" applyBorder="1" applyAlignment="1" applyProtection="1">
      <alignment horizontal="right" vertical="center"/>
      <protection/>
    </xf>
    <xf numFmtId="3" fontId="74" fillId="33" borderId="15" xfId="58" applyNumberFormat="1" applyFont="1" applyFill="1" applyBorder="1" applyAlignment="1" applyProtection="1">
      <alignment horizontal="right" vertical="center"/>
      <protection/>
    </xf>
    <xf numFmtId="3" fontId="74" fillId="33" borderId="0" xfId="58" applyNumberFormat="1" applyFont="1" applyFill="1" applyBorder="1" applyAlignment="1" applyProtection="1">
      <alignment horizontal="right" vertical="center"/>
      <protection/>
    </xf>
    <xf numFmtId="3" fontId="69" fillId="33" borderId="18" xfId="58" applyNumberFormat="1" applyFont="1" applyFill="1" applyBorder="1" applyAlignment="1">
      <alignment vertical="center"/>
      <protection/>
    </xf>
    <xf numFmtId="3" fontId="81" fillId="33" borderId="0" xfId="58" applyNumberFormat="1" applyFont="1" applyFill="1" applyAlignment="1">
      <alignment vertical="center"/>
      <protection/>
    </xf>
    <xf numFmtId="3" fontId="69" fillId="33" borderId="36" xfId="58" applyNumberFormat="1" applyFont="1" applyFill="1" applyBorder="1" applyAlignment="1">
      <alignment vertical="center"/>
      <protection/>
    </xf>
    <xf numFmtId="3" fontId="74" fillId="33" borderId="28" xfId="58" applyNumberFormat="1" applyFont="1" applyFill="1" applyBorder="1" applyAlignment="1">
      <alignment vertical="center"/>
      <protection/>
    </xf>
    <xf numFmtId="3" fontId="74" fillId="33" borderId="12" xfId="58" applyNumberFormat="1" applyFont="1" applyFill="1" applyBorder="1" applyAlignment="1">
      <alignment vertical="center"/>
      <protection/>
    </xf>
    <xf numFmtId="3" fontId="74" fillId="33" borderId="22" xfId="58" applyNumberFormat="1" applyFont="1" applyFill="1" applyBorder="1" applyAlignment="1">
      <alignment vertical="center"/>
      <protection/>
    </xf>
    <xf numFmtId="3" fontId="74" fillId="33" borderId="21" xfId="58" applyNumberFormat="1" applyFont="1" applyFill="1" applyBorder="1" applyAlignment="1">
      <alignment vertical="center"/>
      <protection/>
    </xf>
    <xf numFmtId="3" fontId="74" fillId="33" borderId="15" xfId="58" applyNumberFormat="1" applyFont="1" applyFill="1" applyBorder="1" applyAlignment="1" applyProtection="1">
      <alignment horizontal="right" vertical="center"/>
      <protection locked="0"/>
    </xf>
    <xf numFmtId="3" fontId="74" fillId="33" borderId="32" xfId="58" applyNumberFormat="1" applyFont="1" applyFill="1" applyBorder="1" applyAlignment="1">
      <alignment vertical="center"/>
      <protection/>
    </xf>
    <xf numFmtId="3" fontId="74" fillId="33" borderId="10" xfId="58" applyNumberFormat="1" applyFont="1" applyFill="1" applyBorder="1" applyAlignment="1" applyProtection="1">
      <alignment horizontal="center" vertical="center"/>
      <protection locked="0"/>
    </xf>
    <xf numFmtId="3" fontId="69" fillId="33" borderId="19" xfId="58" applyNumberFormat="1" applyFont="1" applyFill="1" applyBorder="1" applyAlignment="1" applyProtection="1">
      <alignment vertical="center"/>
      <protection locked="0"/>
    </xf>
    <xf numFmtId="3" fontId="74" fillId="33" borderId="19" xfId="58" applyNumberFormat="1" applyFont="1" applyFill="1" applyBorder="1" applyAlignment="1">
      <alignment vertical="center"/>
      <protection/>
    </xf>
    <xf numFmtId="3" fontId="69" fillId="33" borderId="10" xfId="58" applyNumberFormat="1" applyFont="1" applyFill="1" applyBorder="1" applyAlignment="1">
      <alignment horizontal="center" vertical="center"/>
      <protection/>
    </xf>
    <xf numFmtId="3" fontId="74" fillId="33" borderId="16" xfId="58" applyNumberFormat="1" applyFont="1" applyFill="1" applyBorder="1" applyAlignment="1">
      <alignment vertical="center"/>
      <protection/>
    </xf>
    <xf numFmtId="3" fontId="74" fillId="33" borderId="13" xfId="58" applyNumberFormat="1" applyFont="1" applyFill="1" applyBorder="1" applyAlignment="1">
      <alignment horizontal="right" vertical="center"/>
      <protection/>
    </xf>
    <xf numFmtId="3" fontId="69" fillId="33" borderId="15" xfId="58" applyNumberFormat="1" applyFont="1" applyFill="1" applyBorder="1" applyAlignment="1">
      <alignment horizontal="center" vertical="center"/>
      <protection/>
    </xf>
    <xf numFmtId="3" fontId="76" fillId="33" borderId="15" xfId="58" applyNumberFormat="1" applyFont="1" applyFill="1" applyBorder="1" applyAlignment="1">
      <alignment horizontal="center" vertical="center"/>
      <protection/>
    </xf>
    <xf numFmtId="3" fontId="69" fillId="33" borderId="12" xfId="58" applyNumberFormat="1" applyFont="1" applyFill="1" applyBorder="1" applyAlignment="1">
      <alignment horizontal="center" vertical="center"/>
      <protection/>
    </xf>
    <xf numFmtId="3" fontId="69" fillId="33" borderId="22" xfId="58" applyNumberFormat="1" applyFont="1" applyFill="1" applyBorder="1" applyAlignment="1">
      <alignment vertical="center"/>
      <protection/>
    </xf>
    <xf numFmtId="3" fontId="74" fillId="33" borderId="28" xfId="58" applyNumberFormat="1" applyFont="1" applyFill="1" applyBorder="1" applyAlignment="1">
      <alignment horizontal="right" vertical="center"/>
      <protection/>
    </xf>
    <xf numFmtId="3" fontId="74" fillId="33" borderId="12" xfId="58" applyNumberFormat="1" applyFont="1" applyFill="1" applyBorder="1" applyAlignment="1">
      <alignment horizontal="right" vertical="center"/>
      <protection/>
    </xf>
    <xf numFmtId="3" fontId="74" fillId="33" borderId="22" xfId="58" applyNumberFormat="1" applyFont="1" applyFill="1" applyBorder="1" applyAlignment="1">
      <alignment horizontal="right" vertical="center"/>
      <protection/>
    </xf>
    <xf numFmtId="3" fontId="74" fillId="33" borderId="21" xfId="58" applyNumberFormat="1" applyFont="1" applyFill="1" applyBorder="1" applyAlignment="1">
      <alignment horizontal="right" vertical="center"/>
      <protection/>
    </xf>
    <xf numFmtId="3" fontId="69" fillId="33" borderId="11" xfId="58" applyNumberFormat="1" applyFont="1" applyFill="1" applyBorder="1" applyAlignment="1">
      <alignment horizontal="center" vertical="center"/>
      <protection/>
    </xf>
    <xf numFmtId="3" fontId="74" fillId="33" borderId="30" xfId="58" applyNumberFormat="1" applyFont="1" applyFill="1" applyBorder="1" applyAlignment="1">
      <alignment horizontal="right" vertical="center"/>
      <protection/>
    </xf>
    <xf numFmtId="3" fontId="74" fillId="33" borderId="11" xfId="58" applyNumberFormat="1" applyFont="1" applyFill="1" applyBorder="1" applyAlignment="1">
      <alignment horizontal="right" vertical="center"/>
      <protection/>
    </xf>
    <xf numFmtId="3" fontId="74" fillId="33" borderId="15" xfId="58" applyNumberFormat="1" applyFont="1" applyFill="1" applyBorder="1" applyAlignment="1">
      <alignment horizontal="right" vertical="center"/>
      <protection/>
    </xf>
    <xf numFmtId="3" fontId="74" fillId="33" borderId="0" xfId="58" applyNumberFormat="1" applyFont="1" applyFill="1" applyBorder="1" applyAlignment="1">
      <alignment horizontal="right" vertical="center"/>
      <protection/>
    </xf>
    <xf numFmtId="3" fontId="74" fillId="33" borderId="0" xfId="58" applyNumberFormat="1" applyFont="1" applyFill="1" applyAlignment="1">
      <alignment vertical="center"/>
      <protection/>
    </xf>
    <xf numFmtId="3" fontId="74" fillId="33" borderId="12" xfId="58" applyNumberFormat="1" applyFont="1" applyFill="1" applyBorder="1" applyAlignment="1" applyProtection="1">
      <alignment horizontal="center" vertical="center"/>
      <protection locked="0"/>
    </xf>
    <xf numFmtId="3" fontId="74" fillId="33" borderId="23" xfId="58" applyNumberFormat="1" applyFont="1" applyFill="1" applyBorder="1" applyAlignment="1">
      <alignment horizontal="right" vertical="center"/>
      <protection/>
    </xf>
    <xf numFmtId="3" fontId="74" fillId="33" borderId="37" xfId="58" applyNumberFormat="1" applyFont="1" applyFill="1" applyBorder="1" applyAlignment="1">
      <alignment horizontal="right" vertical="center"/>
      <protection/>
    </xf>
    <xf numFmtId="3" fontId="74" fillId="33" borderId="38" xfId="58" applyNumberFormat="1" applyFont="1" applyFill="1" applyBorder="1" applyAlignment="1">
      <alignment horizontal="right" vertical="center"/>
      <protection/>
    </xf>
    <xf numFmtId="3" fontId="74" fillId="33" borderId="39" xfId="58" applyNumberFormat="1" applyFont="1" applyFill="1" applyBorder="1" applyAlignment="1">
      <alignment horizontal="right" vertical="center"/>
      <protection/>
    </xf>
    <xf numFmtId="3" fontId="74" fillId="33" borderId="31" xfId="58" applyNumberFormat="1" applyFont="1" applyFill="1" applyBorder="1" applyAlignment="1" applyProtection="1">
      <alignment vertical="center"/>
      <protection locked="0"/>
    </xf>
    <xf numFmtId="3" fontId="74" fillId="33" borderId="10" xfId="58" applyNumberFormat="1" applyFont="1" applyFill="1" applyBorder="1" applyAlignment="1" applyProtection="1">
      <alignment vertical="center"/>
      <protection locked="0"/>
    </xf>
    <xf numFmtId="3" fontId="74" fillId="33" borderId="19" xfId="58" applyNumberFormat="1" applyFont="1" applyFill="1" applyBorder="1" applyAlignment="1" applyProtection="1">
      <alignment vertical="center"/>
      <protection locked="0"/>
    </xf>
    <xf numFmtId="3" fontId="74" fillId="33" borderId="23" xfId="58" applyNumberFormat="1" applyFont="1" applyFill="1" applyBorder="1" applyAlignment="1" applyProtection="1">
      <alignment vertical="center"/>
      <protection locked="0"/>
    </xf>
    <xf numFmtId="3" fontId="74" fillId="33" borderId="37" xfId="58" applyNumberFormat="1" applyFont="1" applyFill="1" applyBorder="1" applyAlignment="1" applyProtection="1">
      <alignment vertical="center"/>
      <protection locked="0"/>
    </xf>
    <xf numFmtId="3" fontId="74" fillId="33" borderId="38" xfId="58" applyNumberFormat="1" applyFont="1" applyFill="1" applyBorder="1" applyAlignment="1" applyProtection="1">
      <alignment vertical="center"/>
      <protection locked="0"/>
    </xf>
    <xf numFmtId="3" fontId="74" fillId="33" borderId="39" xfId="58" applyNumberFormat="1" applyFont="1" applyFill="1" applyBorder="1" applyAlignment="1" applyProtection="1">
      <alignment vertical="center"/>
      <protection locked="0"/>
    </xf>
    <xf numFmtId="3" fontId="69" fillId="33" borderId="16" xfId="58" applyNumberFormat="1" applyFont="1" applyFill="1" applyBorder="1" applyAlignment="1">
      <alignment vertical="center"/>
      <protection/>
    </xf>
    <xf numFmtId="3" fontId="69" fillId="33" borderId="17" xfId="58" applyNumberFormat="1" applyFont="1" applyFill="1" applyBorder="1" applyAlignment="1">
      <alignment vertical="center"/>
      <protection/>
    </xf>
    <xf numFmtId="3" fontId="74" fillId="33" borderId="10" xfId="58" applyNumberFormat="1" applyFont="1" applyFill="1" applyBorder="1" applyAlignment="1">
      <alignment horizontal="right" vertical="center"/>
      <protection/>
    </xf>
    <xf numFmtId="3" fontId="69" fillId="33" borderId="19" xfId="58" applyNumberFormat="1" applyFont="1" applyFill="1" applyBorder="1" applyAlignment="1">
      <alignment horizontal="center" vertical="center"/>
      <protection/>
    </xf>
    <xf numFmtId="3" fontId="69" fillId="33" borderId="17" xfId="58" applyNumberFormat="1" applyFont="1" applyFill="1" applyBorder="1" applyAlignment="1">
      <alignment horizontal="center" vertical="center"/>
      <protection/>
    </xf>
    <xf numFmtId="3" fontId="69" fillId="33" borderId="0" xfId="58" applyNumberFormat="1" applyFont="1" applyFill="1" applyAlignment="1">
      <alignment vertical="center"/>
      <protection/>
    </xf>
    <xf numFmtId="3" fontId="74" fillId="33" borderId="0" xfId="58" applyNumberFormat="1" applyFont="1" applyFill="1" applyAlignment="1">
      <alignment horizontal="right" vertical="center"/>
      <protection/>
    </xf>
    <xf numFmtId="3" fontId="81" fillId="33" borderId="21" xfId="58" applyNumberFormat="1" applyFont="1" applyFill="1" applyBorder="1" applyAlignment="1">
      <alignment vertical="center"/>
      <protection/>
    </xf>
    <xf numFmtId="3" fontId="69" fillId="33" borderId="20" xfId="58" applyNumberFormat="1" applyFont="1" applyFill="1" applyBorder="1" applyAlignment="1">
      <alignment vertical="center"/>
      <protection/>
    </xf>
    <xf numFmtId="3" fontId="74" fillId="33" borderId="40" xfId="58" applyNumberFormat="1" applyFont="1" applyFill="1" applyBorder="1" applyAlignment="1">
      <alignment vertical="center"/>
      <protection/>
    </xf>
    <xf numFmtId="3" fontId="74" fillId="33" borderId="20" xfId="58" applyNumberFormat="1" applyFont="1" applyFill="1" applyBorder="1" applyAlignment="1">
      <alignment vertical="center"/>
      <protection/>
    </xf>
    <xf numFmtId="3" fontId="69" fillId="33" borderId="21" xfId="58" applyNumberFormat="1" applyFont="1" applyFill="1" applyBorder="1" applyAlignment="1">
      <alignment horizontal="left" vertical="center"/>
      <protection/>
    </xf>
    <xf numFmtId="3" fontId="76" fillId="33" borderId="11" xfId="58" applyNumberFormat="1" applyFont="1" applyFill="1" applyBorder="1" applyAlignment="1" applyProtection="1">
      <alignment horizontal="center" vertical="center"/>
      <protection locked="0"/>
    </xf>
    <xf numFmtId="3" fontId="74" fillId="33" borderId="17" xfId="58" applyNumberFormat="1" applyFont="1" applyFill="1" applyBorder="1" applyAlignment="1">
      <alignment vertical="center"/>
      <protection/>
    </xf>
    <xf numFmtId="3" fontId="74" fillId="33" borderId="11" xfId="58" applyNumberFormat="1" applyFont="1" applyFill="1" applyBorder="1" applyAlignment="1" applyProtection="1">
      <alignment horizontal="center" vertical="center"/>
      <protection/>
    </xf>
    <xf numFmtId="3" fontId="85" fillId="33" borderId="0" xfId="58" applyNumberFormat="1" applyFont="1" applyFill="1" applyAlignment="1">
      <alignment vertical="center"/>
      <protection/>
    </xf>
    <xf numFmtId="3" fontId="74" fillId="33" borderId="10" xfId="58" applyNumberFormat="1" applyFont="1" applyFill="1" applyBorder="1" applyAlignment="1">
      <alignment horizontal="center" vertical="center"/>
      <protection/>
    </xf>
    <xf numFmtId="3" fontId="74" fillId="33" borderId="25" xfId="58" applyNumberFormat="1" applyFont="1" applyFill="1" applyBorder="1" applyAlignment="1">
      <alignment vertical="center"/>
      <protection/>
    </xf>
    <xf numFmtId="3" fontId="74" fillId="33" borderId="26" xfId="58" applyNumberFormat="1" applyFont="1" applyFill="1" applyBorder="1" applyAlignment="1">
      <alignment vertical="center"/>
      <protection/>
    </xf>
    <xf numFmtId="3" fontId="74" fillId="33" borderId="41" xfId="58" applyNumberFormat="1" applyFont="1" applyFill="1" applyBorder="1" applyAlignment="1">
      <alignment vertical="center"/>
      <protection/>
    </xf>
    <xf numFmtId="3" fontId="74" fillId="33" borderId="42" xfId="58" applyNumberFormat="1" applyFont="1" applyFill="1" applyBorder="1" applyAlignment="1">
      <alignment horizontal="right" vertical="center"/>
      <protection/>
    </xf>
    <xf numFmtId="3" fontId="76" fillId="33" borderId="11" xfId="58" applyNumberFormat="1" applyFont="1" applyFill="1" applyBorder="1" applyAlignment="1">
      <alignment horizontal="center" vertical="center"/>
      <protection/>
    </xf>
    <xf numFmtId="3" fontId="74" fillId="33" borderId="43" xfId="58" applyNumberFormat="1" applyFont="1" applyFill="1" applyBorder="1" applyAlignment="1">
      <alignment horizontal="right" vertical="center"/>
      <protection/>
    </xf>
    <xf numFmtId="3" fontId="74" fillId="33" borderId="44" xfId="58" applyNumberFormat="1" applyFont="1" applyFill="1" applyBorder="1" applyAlignment="1" applyProtection="1">
      <alignment vertical="center"/>
      <protection locked="0"/>
    </xf>
    <xf numFmtId="3" fontId="69" fillId="33" borderId="12" xfId="58" applyNumberFormat="1" applyFont="1" applyFill="1" applyBorder="1" applyAlignment="1" applyProtection="1">
      <alignment horizontal="center" vertical="center"/>
      <protection locked="0"/>
    </xf>
    <xf numFmtId="3" fontId="69" fillId="33" borderId="45" xfId="58" applyNumberFormat="1" applyFont="1" applyFill="1" applyBorder="1" applyAlignment="1">
      <alignment horizontal="right" vertical="center"/>
      <protection/>
    </xf>
    <xf numFmtId="3" fontId="69" fillId="33" borderId="42" xfId="58" applyNumberFormat="1" applyFont="1" applyFill="1" applyBorder="1" applyAlignment="1">
      <alignment horizontal="right" vertical="center"/>
      <protection/>
    </xf>
    <xf numFmtId="3" fontId="69" fillId="33" borderId="46" xfId="58" applyNumberFormat="1" applyFont="1" applyFill="1" applyBorder="1" applyAlignment="1">
      <alignment horizontal="right" vertical="center"/>
      <protection/>
    </xf>
    <xf numFmtId="3" fontId="69" fillId="33" borderId="47" xfId="58" applyNumberFormat="1" applyFont="1" applyFill="1" applyBorder="1" applyAlignment="1">
      <alignment horizontal="right" vertical="center"/>
      <protection/>
    </xf>
    <xf numFmtId="3" fontId="74" fillId="33" borderId="45" xfId="58" applyNumberFormat="1" applyFont="1" applyFill="1" applyBorder="1" applyAlignment="1">
      <alignment horizontal="right" vertical="center"/>
      <protection/>
    </xf>
    <xf numFmtId="3" fontId="74" fillId="33" borderId="46" xfId="58" applyNumberFormat="1" applyFont="1" applyFill="1" applyBorder="1" applyAlignment="1">
      <alignment horizontal="right" vertical="center"/>
      <protection/>
    </xf>
    <xf numFmtId="3" fontId="69" fillId="33" borderId="0" xfId="58" applyNumberFormat="1" applyFont="1" applyFill="1" applyBorder="1" applyAlignment="1">
      <alignment horizontal="center" vertical="center"/>
      <protection/>
    </xf>
    <xf numFmtId="3" fontId="88" fillId="33" borderId="24" xfId="58" applyNumberFormat="1" applyFont="1" applyFill="1" applyBorder="1" applyAlignment="1">
      <alignment vertical="center"/>
      <protection/>
    </xf>
    <xf numFmtId="3" fontId="88" fillId="33" borderId="39" xfId="58" applyNumberFormat="1" applyFont="1" applyFill="1" applyBorder="1" applyAlignment="1">
      <alignment vertical="center"/>
      <protection/>
    </xf>
    <xf numFmtId="3" fontId="88" fillId="33" borderId="0" xfId="58" applyNumberFormat="1" applyFont="1" applyFill="1" applyBorder="1" applyAlignment="1">
      <alignment vertical="center"/>
      <protection/>
    </xf>
    <xf numFmtId="3" fontId="88" fillId="33" borderId="32" xfId="58" applyNumberFormat="1" applyFont="1" applyFill="1" applyBorder="1" applyAlignment="1">
      <alignment vertical="center"/>
      <protection/>
    </xf>
    <xf numFmtId="3" fontId="88" fillId="33" borderId="48" xfId="58" applyNumberFormat="1" applyFont="1" applyFill="1" applyBorder="1" applyAlignment="1">
      <alignment vertical="center"/>
      <protection/>
    </xf>
    <xf numFmtId="3" fontId="88" fillId="33" borderId="49" xfId="58" applyNumberFormat="1" applyFont="1" applyFill="1" applyBorder="1" applyAlignment="1">
      <alignment vertical="center"/>
      <protection/>
    </xf>
    <xf numFmtId="3" fontId="74" fillId="33" borderId="49" xfId="58" applyNumberFormat="1" applyFont="1" applyFill="1" applyBorder="1" applyAlignment="1" applyProtection="1">
      <alignment horizontal="right" vertical="center"/>
      <protection locked="0"/>
    </xf>
    <xf numFmtId="3" fontId="74" fillId="33" borderId="50" xfId="58" applyNumberFormat="1" applyFont="1" applyFill="1" applyBorder="1" applyAlignment="1" applyProtection="1">
      <alignment horizontal="right" vertical="center"/>
      <protection locked="0"/>
    </xf>
    <xf numFmtId="0" fontId="69" fillId="33" borderId="0" xfId="58" applyFont="1" applyFill="1" applyAlignment="1">
      <alignment vertical="center"/>
      <protection/>
    </xf>
    <xf numFmtId="0" fontId="16" fillId="0" borderId="0" xfId="58" applyFont="1" applyAlignment="1">
      <alignment vertical="center"/>
      <protection/>
    </xf>
    <xf numFmtId="3" fontId="0" fillId="0" borderId="0" xfId="58" applyNumberFormat="1" applyAlignment="1">
      <alignment vertical="center"/>
      <protection/>
    </xf>
    <xf numFmtId="0" fontId="16" fillId="0" borderId="13" xfId="61" applyFont="1" applyBorder="1" applyAlignment="1">
      <alignment horizontal="center" vertical="center" wrapText="1"/>
      <protection/>
    </xf>
    <xf numFmtId="0" fontId="16" fillId="0" borderId="51" xfId="61" applyFont="1" applyBorder="1" applyAlignment="1">
      <alignment vertical="center" wrapText="1"/>
      <protection/>
    </xf>
    <xf numFmtId="0" fontId="16" fillId="0" borderId="18" xfId="61" applyFont="1" applyBorder="1" applyAlignment="1">
      <alignment horizontal="center" vertical="center" wrapText="1"/>
      <protection/>
    </xf>
    <xf numFmtId="0" fontId="27" fillId="0" borderId="0" xfId="61" applyFont="1">
      <alignment/>
      <protection/>
    </xf>
    <xf numFmtId="0" fontId="27" fillId="0" borderId="0" xfId="61" applyFont="1" applyAlignment="1">
      <alignment/>
      <protection/>
    </xf>
    <xf numFmtId="0" fontId="27" fillId="0" borderId="15" xfId="61" applyFont="1" applyBorder="1">
      <alignment/>
      <protection/>
    </xf>
    <xf numFmtId="49" fontId="16" fillId="0" borderId="0" xfId="61" applyNumberFormat="1" applyFont="1" applyBorder="1" applyAlignment="1">
      <alignment vertical="top"/>
      <protection/>
    </xf>
    <xf numFmtId="3" fontId="27" fillId="0" borderId="11" xfId="61" applyNumberFormat="1" applyFont="1" applyBorder="1">
      <alignment/>
      <protection/>
    </xf>
    <xf numFmtId="0" fontId="27" fillId="0" borderId="15" xfId="61" applyFont="1" applyBorder="1" applyAlignment="1">
      <alignment vertical="top"/>
      <protection/>
    </xf>
    <xf numFmtId="0" fontId="27" fillId="0" borderId="0" xfId="61" applyFont="1" applyBorder="1" applyAlignment="1">
      <alignment wrapText="1"/>
      <protection/>
    </xf>
    <xf numFmtId="3" fontId="27" fillId="0" borderId="11" xfId="61" applyNumberFormat="1" applyFont="1" applyBorder="1" applyAlignment="1">
      <alignment horizontal="right" vertical="center"/>
      <protection/>
    </xf>
    <xf numFmtId="0" fontId="27" fillId="0" borderId="15" xfId="61" applyFont="1" applyBorder="1" applyAlignment="1">
      <alignment/>
      <protection/>
    </xf>
    <xf numFmtId="0" fontId="27" fillId="0" borderId="0" xfId="61" applyFont="1" applyBorder="1" applyAlignment="1">
      <alignment/>
      <protection/>
    </xf>
    <xf numFmtId="3" fontId="27" fillId="0" borderId="11" xfId="61" applyNumberFormat="1" applyFont="1" applyBorder="1" applyAlignment="1">
      <alignment/>
      <protection/>
    </xf>
    <xf numFmtId="3" fontId="27" fillId="0" borderId="11" xfId="61" applyNumberFormat="1" applyFont="1" applyBorder="1" applyAlignment="1">
      <alignment vertical="center"/>
      <protection/>
    </xf>
    <xf numFmtId="0" fontId="27" fillId="0" borderId="0" xfId="61" applyFont="1" applyBorder="1">
      <alignment/>
      <protection/>
    </xf>
    <xf numFmtId="49" fontId="16" fillId="0" borderId="0" xfId="61" applyNumberFormat="1" applyFont="1" applyBorder="1" applyAlignment="1">
      <alignment wrapText="1"/>
      <protection/>
    </xf>
    <xf numFmtId="0" fontId="28" fillId="0" borderId="0" xfId="61" applyFont="1">
      <alignment/>
      <protection/>
    </xf>
    <xf numFmtId="3" fontId="27" fillId="0" borderId="0" xfId="61" applyNumberFormat="1" applyFont="1">
      <alignment/>
      <protection/>
    </xf>
    <xf numFmtId="0" fontId="69" fillId="33" borderId="13" xfId="0" applyFont="1" applyFill="1" applyBorder="1" applyAlignment="1">
      <alignment horizontal="center"/>
    </xf>
    <xf numFmtId="0" fontId="79" fillId="33" borderId="13" xfId="0" applyFont="1" applyFill="1" applyBorder="1" applyAlignment="1" applyProtection="1">
      <alignment horizontal="center"/>
      <protection locked="0"/>
    </xf>
    <xf numFmtId="0" fontId="80" fillId="33" borderId="13" xfId="0" applyFont="1" applyFill="1" applyBorder="1" applyAlignment="1" applyProtection="1">
      <alignment horizontal="left"/>
      <protection locked="0"/>
    </xf>
    <xf numFmtId="3" fontId="79" fillId="33" borderId="13" xfId="0" applyNumberFormat="1" applyFont="1" applyFill="1" applyBorder="1" applyAlignment="1" applyProtection="1">
      <alignment horizontal="right"/>
      <protection locked="0"/>
    </xf>
    <xf numFmtId="0" fontId="79" fillId="33" borderId="13" xfId="0" applyFont="1" applyFill="1" applyBorder="1" applyAlignment="1">
      <alignment horizontal="centerContinuous"/>
    </xf>
    <xf numFmtId="0" fontId="80" fillId="33" borderId="13" xfId="0" applyFont="1" applyFill="1" applyBorder="1" applyAlignment="1">
      <alignment horizontal="left"/>
    </xf>
    <xf numFmtId="3" fontId="79" fillId="33" borderId="13" xfId="0" applyNumberFormat="1" applyFont="1" applyFill="1" applyBorder="1" applyAlignment="1">
      <alignment/>
    </xf>
    <xf numFmtId="0" fontId="89" fillId="33" borderId="13" xfId="0" applyFont="1" applyFill="1" applyBorder="1" applyAlignment="1">
      <alignment horizontal="centerContinuous"/>
    </xf>
    <xf numFmtId="0" fontId="89" fillId="33" borderId="13" xfId="0" applyFont="1" applyFill="1" applyBorder="1" applyAlignment="1">
      <alignment horizontal="left"/>
    </xf>
    <xf numFmtId="3" fontId="89" fillId="33" borderId="13" xfId="0" applyNumberFormat="1" applyFont="1" applyFill="1" applyBorder="1" applyAlignment="1">
      <alignment/>
    </xf>
    <xf numFmtId="0" fontId="80" fillId="33" borderId="13" xfId="0" applyFont="1" applyFill="1" applyBorder="1" applyAlignment="1">
      <alignment horizontal="center"/>
    </xf>
    <xf numFmtId="0" fontId="80" fillId="33" borderId="36" xfId="0" applyFont="1" applyFill="1" applyBorder="1" applyAlignment="1">
      <alignment/>
    </xf>
    <xf numFmtId="3" fontId="80" fillId="33" borderId="13" xfId="0" applyNumberFormat="1" applyFont="1" applyFill="1" applyBorder="1" applyAlignment="1">
      <alignment/>
    </xf>
    <xf numFmtId="0" fontId="80" fillId="33" borderId="13" xfId="0" applyFont="1" applyFill="1" applyBorder="1" applyAlignment="1">
      <alignment/>
    </xf>
    <xf numFmtId="0" fontId="89" fillId="33" borderId="13" xfId="0" applyFont="1" applyFill="1" applyBorder="1" applyAlignment="1">
      <alignment horizontal="center"/>
    </xf>
    <xf numFmtId="0" fontId="89" fillId="33" borderId="13" xfId="0" applyFont="1" applyFill="1" applyBorder="1" applyAlignment="1">
      <alignment/>
    </xf>
    <xf numFmtId="3" fontId="90" fillId="33" borderId="13" xfId="0" applyNumberFormat="1" applyFont="1" applyFill="1" applyBorder="1" applyAlignment="1">
      <alignment horizontal="right"/>
    </xf>
    <xf numFmtId="3" fontId="33" fillId="33" borderId="13" xfId="0" applyNumberFormat="1" applyFont="1" applyFill="1" applyBorder="1" applyAlignment="1">
      <alignment horizontal="right"/>
    </xf>
    <xf numFmtId="3" fontId="90" fillId="33" borderId="12" xfId="0" applyNumberFormat="1" applyFont="1" applyFill="1" applyBorder="1" applyAlignment="1">
      <alignment horizontal="right"/>
    </xf>
    <xf numFmtId="0" fontId="80" fillId="33" borderId="19" xfId="0" applyFont="1" applyFill="1" applyBorder="1" applyAlignment="1">
      <alignment horizontal="centerContinuous"/>
    </xf>
    <xf numFmtId="0" fontId="80" fillId="33" borderId="20" xfId="0" applyFont="1" applyFill="1" applyBorder="1" applyAlignment="1">
      <alignment horizontal="left"/>
    </xf>
    <xf numFmtId="0" fontId="80" fillId="33" borderId="51" xfId="0" applyFont="1" applyFill="1" applyBorder="1" applyAlignment="1">
      <alignment horizontal="centerContinuous"/>
    </xf>
    <xf numFmtId="0" fontId="80" fillId="33" borderId="36" xfId="0" applyFont="1" applyFill="1" applyBorder="1" applyAlignment="1">
      <alignment horizontal="left"/>
    </xf>
    <xf numFmtId="3" fontId="79" fillId="33" borderId="20" xfId="0" applyNumberFormat="1" applyFont="1" applyFill="1" applyBorder="1" applyAlignment="1">
      <alignment/>
    </xf>
    <xf numFmtId="0" fontId="80" fillId="33" borderId="15" xfId="0" applyFont="1" applyFill="1" applyBorder="1" applyAlignment="1" applyProtection="1">
      <alignment horizontal="centerContinuous"/>
      <protection locked="0"/>
    </xf>
    <xf numFmtId="0" fontId="80" fillId="33" borderId="15" xfId="0" applyFont="1" applyFill="1" applyBorder="1" applyAlignment="1" applyProtection="1">
      <alignment/>
      <protection locked="0"/>
    </xf>
    <xf numFmtId="3" fontId="79" fillId="33" borderId="11" xfId="0" applyNumberFormat="1" applyFont="1" applyFill="1" applyBorder="1" applyAlignment="1">
      <alignment/>
    </xf>
    <xf numFmtId="3" fontId="79" fillId="33" borderId="15" xfId="0" applyNumberFormat="1" applyFont="1" applyFill="1" applyBorder="1" applyAlignment="1">
      <alignment/>
    </xf>
    <xf numFmtId="3" fontId="79" fillId="33" borderId="0" xfId="0" applyNumberFormat="1" applyFont="1" applyFill="1" applyAlignment="1">
      <alignment/>
    </xf>
    <xf numFmtId="3" fontId="79" fillId="33" borderId="0" xfId="0" applyNumberFormat="1" applyFont="1" applyFill="1" applyBorder="1" applyAlignment="1">
      <alignment horizontal="right"/>
    </xf>
    <xf numFmtId="3" fontId="90" fillId="33" borderId="13" xfId="0" applyNumberFormat="1" applyFont="1" applyFill="1" applyBorder="1" applyAlignment="1">
      <alignment/>
    </xf>
    <xf numFmtId="0" fontId="90" fillId="33" borderId="12" xfId="0" applyFont="1" applyFill="1" applyBorder="1" applyAlignment="1" applyProtection="1">
      <alignment horizontal="center"/>
      <protection locked="0"/>
    </xf>
    <xf numFmtId="0" fontId="89" fillId="33" borderId="11" xfId="0" applyFont="1" applyFill="1" applyBorder="1" applyAlignment="1" applyProtection="1">
      <alignment/>
      <protection locked="0"/>
    </xf>
    <xf numFmtId="3" fontId="90" fillId="33" borderId="13" xfId="0" applyNumberFormat="1" applyFont="1" applyFill="1" applyBorder="1" applyAlignment="1">
      <alignment/>
    </xf>
    <xf numFmtId="3" fontId="79" fillId="33" borderId="13" xfId="0" applyNumberFormat="1" applyFont="1" applyFill="1" applyBorder="1" applyAlignment="1" applyProtection="1">
      <alignment horizontal="center"/>
      <protection locked="0"/>
    </xf>
    <xf numFmtId="3" fontId="79" fillId="33" borderId="13" xfId="0" applyNumberFormat="1" applyFont="1" applyFill="1" applyBorder="1" applyAlignment="1">
      <alignment/>
    </xf>
    <xf numFmtId="0" fontId="69" fillId="33" borderId="51" xfId="0" applyFont="1" applyFill="1" applyBorder="1" applyAlignment="1">
      <alignment/>
    </xf>
    <xf numFmtId="3" fontId="91" fillId="33" borderId="0" xfId="0" applyNumberFormat="1" applyFont="1" applyFill="1" applyAlignment="1">
      <alignment/>
    </xf>
    <xf numFmtId="0" fontId="79" fillId="33" borderId="0" xfId="0" applyFont="1" applyFill="1" applyAlignment="1">
      <alignment/>
    </xf>
    <xf numFmtId="3" fontId="79" fillId="33" borderId="0" xfId="0" applyNumberFormat="1" applyFont="1" applyFill="1" applyAlignment="1">
      <alignment/>
    </xf>
    <xf numFmtId="3" fontId="91" fillId="33" borderId="13" xfId="0" applyNumberFormat="1" applyFont="1" applyFill="1" applyBorder="1" applyAlignment="1" applyProtection="1">
      <alignment horizontal="center"/>
      <protection locked="0"/>
    </xf>
    <xf numFmtId="3" fontId="80" fillId="33" borderId="51" xfId="58" applyNumberFormat="1" applyFont="1" applyFill="1" applyBorder="1" applyAlignment="1" applyProtection="1">
      <alignment horizontal="left" vertical="center"/>
      <protection locked="0"/>
    </xf>
    <xf numFmtId="3" fontId="79" fillId="33" borderId="45" xfId="58" applyNumberFormat="1" applyFont="1" applyFill="1" applyBorder="1" applyAlignment="1" applyProtection="1">
      <alignment horizontal="right" vertical="center"/>
      <protection locked="0"/>
    </xf>
    <xf numFmtId="3" fontId="79" fillId="33" borderId="42" xfId="58" applyNumberFormat="1" applyFont="1" applyFill="1" applyBorder="1" applyAlignment="1" applyProtection="1">
      <alignment horizontal="right" vertical="center"/>
      <protection locked="0"/>
    </xf>
    <xf numFmtId="3" fontId="79" fillId="33" borderId="52" xfId="58" applyNumberFormat="1" applyFont="1" applyFill="1" applyBorder="1" applyAlignment="1" applyProtection="1">
      <alignment horizontal="right" vertical="center"/>
      <protection locked="0"/>
    </xf>
    <xf numFmtId="3" fontId="79" fillId="33" borderId="13" xfId="58" applyNumberFormat="1" applyFont="1" applyFill="1" applyBorder="1" applyAlignment="1" applyProtection="1">
      <alignment horizontal="center" vertical="center"/>
      <protection locked="0"/>
    </xf>
    <xf numFmtId="3" fontId="80" fillId="33" borderId="45" xfId="58" applyNumberFormat="1" applyFont="1" applyFill="1" applyBorder="1" applyAlignment="1">
      <alignment vertical="center"/>
      <protection/>
    </xf>
    <xf numFmtId="3" fontId="80" fillId="33" borderId="42" xfId="58" applyNumberFormat="1" applyFont="1" applyFill="1" applyBorder="1" applyAlignment="1">
      <alignment vertical="center"/>
      <protection/>
    </xf>
    <xf numFmtId="3" fontId="79" fillId="33" borderId="13" xfId="58" applyNumberFormat="1" applyFont="1" applyFill="1" applyBorder="1" applyAlignment="1">
      <alignment horizontal="centerContinuous" vertical="center"/>
      <protection/>
    </xf>
    <xf numFmtId="3" fontId="80" fillId="33" borderId="51" xfId="58" applyNumberFormat="1" applyFont="1" applyFill="1" applyBorder="1" applyAlignment="1">
      <alignment horizontal="left" vertical="center"/>
      <protection/>
    </xf>
    <xf numFmtId="3" fontId="79" fillId="33" borderId="34" xfId="58" applyNumberFormat="1" applyFont="1" applyFill="1" applyBorder="1" applyAlignment="1">
      <alignment vertical="center"/>
      <protection/>
    </xf>
    <xf numFmtId="3" fontId="79" fillId="33" borderId="13" xfId="58" applyNumberFormat="1" applyFont="1" applyFill="1" applyBorder="1" applyAlignment="1">
      <alignment vertical="center"/>
      <protection/>
    </xf>
    <xf numFmtId="3" fontId="79" fillId="33" borderId="51" xfId="58" applyNumberFormat="1" applyFont="1" applyFill="1" applyBorder="1" applyAlignment="1">
      <alignment vertical="center"/>
      <protection/>
    </xf>
    <xf numFmtId="3" fontId="79" fillId="33" borderId="11" xfId="58" applyNumberFormat="1" applyFont="1" applyFill="1" applyBorder="1" applyAlignment="1" applyProtection="1">
      <alignment vertical="center"/>
      <protection/>
    </xf>
    <xf numFmtId="3" fontId="79" fillId="33" borderId="0" xfId="58" applyNumberFormat="1" applyFont="1" applyFill="1" applyBorder="1" applyAlignment="1" applyProtection="1">
      <alignment vertical="center"/>
      <protection/>
    </xf>
    <xf numFmtId="3" fontId="89" fillId="33" borderId="13" xfId="58" applyNumberFormat="1" applyFont="1" applyFill="1" applyBorder="1" applyAlignment="1">
      <alignment horizontal="centerContinuous" vertical="center"/>
      <protection/>
    </xf>
    <xf numFmtId="3" fontId="89" fillId="33" borderId="51" xfId="58" applyNumberFormat="1" applyFont="1" applyFill="1" applyBorder="1" applyAlignment="1">
      <alignment horizontal="left" vertical="center"/>
      <protection/>
    </xf>
    <xf numFmtId="3" fontId="89" fillId="33" borderId="53" xfId="58" applyNumberFormat="1" applyFont="1" applyFill="1" applyBorder="1" applyAlignment="1">
      <alignment vertical="center"/>
      <protection/>
    </xf>
    <xf numFmtId="3" fontId="89" fillId="33" borderId="54" xfId="58" applyNumberFormat="1" applyFont="1" applyFill="1" applyBorder="1" applyAlignment="1">
      <alignment vertical="center"/>
      <protection/>
    </xf>
    <xf numFmtId="3" fontId="89" fillId="33" borderId="55" xfId="58" applyNumberFormat="1" applyFont="1" applyFill="1" applyBorder="1" applyAlignment="1">
      <alignment vertical="center"/>
      <protection/>
    </xf>
    <xf numFmtId="3" fontId="89" fillId="33" borderId="34" xfId="58" applyNumberFormat="1" applyFont="1" applyFill="1" applyBorder="1" applyAlignment="1">
      <alignment vertical="center"/>
      <protection/>
    </xf>
    <xf numFmtId="3" fontId="80" fillId="33" borderId="36" xfId="58" applyNumberFormat="1" applyFont="1" applyFill="1" applyBorder="1" applyAlignment="1">
      <alignment vertical="center"/>
      <protection/>
    </xf>
    <xf numFmtId="3" fontId="80" fillId="33" borderId="52" xfId="58" applyNumberFormat="1" applyFont="1" applyFill="1" applyBorder="1" applyAlignment="1">
      <alignment vertical="center"/>
      <protection/>
    </xf>
    <xf numFmtId="3" fontId="80" fillId="33" borderId="51" xfId="58" applyNumberFormat="1" applyFont="1" applyFill="1" applyBorder="1" applyAlignment="1">
      <alignment vertical="center"/>
      <protection/>
    </xf>
    <xf numFmtId="3" fontId="79" fillId="33" borderId="34" xfId="58" applyNumberFormat="1" applyFont="1" applyFill="1" applyBorder="1" applyAlignment="1">
      <alignment horizontal="right" vertical="center"/>
      <protection/>
    </xf>
    <xf numFmtId="3" fontId="79" fillId="33" borderId="13" xfId="58" applyNumberFormat="1" applyFont="1" applyFill="1" applyBorder="1" applyAlignment="1">
      <alignment horizontal="right" vertical="center"/>
      <protection/>
    </xf>
    <xf numFmtId="3" fontId="79" fillId="33" borderId="51" xfId="58" applyNumberFormat="1" applyFont="1" applyFill="1" applyBorder="1" applyAlignment="1">
      <alignment horizontal="right" vertical="center"/>
      <protection/>
    </xf>
    <xf numFmtId="3" fontId="79" fillId="33" borderId="35" xfId="58" applyNumberFormat="1" applyFont="1" applyFill="1" applyBorder="1" applyAlignment="1">
      <alignment horizontal="right" vertical="center"/>
      <protection/>
    </xf>
    <xf numFmtId="3" fontId="89" fillId="33" borderId="13" xfId="58" applyNumberFormat="1" applyFont="1" applyFill="1" applyBorder="1" applyAlignment="1">
      <alignment horizontal="center" vertical="center"/>
      <protection/>
    </xf>
    <xf numFmtId="3" fontId="89" fillId="33" borderId="51" xfId="58" applyNumberFormat="1" applyFont="1" applyFill="1" applyBorder="1" applyAlignment="1">
      <alignment vertical="center"/>
      <protection/>
    </xf>
    <xf numFmtId="3" fontId="90" fillId="33" borderId="34" xfId="58" applyNumberFormat="1" applyFont="1" applyFill="1" applyBorder="1" applyAlignment="1">
      <alignment horizontal="right" vertical="center"/>
      <protection/>
    </xf>
    <xf numFmtId="3" fontId="90" fillId="33" borderId="13" xfId="58" applyNumberFormat="1" applyFont="1" applyFill="1" applyBorder="1" applyAlignment="1">
      <alignment horizontal="right" vertical="center"/>
      <protection/>
    </xf>
    <xf numFmtId="3" fontId="90" fillId="33" borderId="51" xfId="58" applyNumberFormat="1" applyFont="1" applyFill="1" applyBorder="1" applyAlignment="1">
      <alignment horizontal="right" vertical="center"/>
      <protection/>
    </xf>
    <xf numFmtId="3" fontId="89" fillId="33" borderId="12" xfId="58" applyNumberFormat="1" applyFont="1" applyFill="1" applyBorder="1" applyAlignment="1">
      <alignment horizontal="center" vertical="center"/>
      <protection/>
    </xf>
    <xf numFmtId="3" fontId="89" fillId="33" borderId="22" xfId="58" applyNumberFormat="1" applyFont="1" applyFill="1" applyBorder="1" applyAlignment="1">
      <alignment vertical="center"/>
      <protection/>
    </xf>
    <xf numFmtId="3" fontId="90" fillId="33" borderId="28" xfId="58" applyNumberFormat="1" applyFont="1" applyFill="1" applyBorder="1" applyAlignment="1">
      <alignment horizontal="right" vertical="center"/>
      <protection/>
    </xf>
    <xf numFmtId="3" fontId="90" fillId="33" borderId="12" xfId="58" applyNumberFormat="1" applyFont="1" applyFill="1" applyBorder="1" applyAlignment="1">
      <alignment horizontal="right" vertical="center"/>
      <protection/>
    </xf>
    <xf numFmtId="3" fontId="90" fillId="33" borderId="22" xfId="58" applyNumberFormat="1" applyFont="1" applyFill="1" applyBorder="1" applyAlignment="1">
      <alignment horizontal="right" vertical="center"/>
      <protection/>
    </xf>
    <xf numFmtId="3" fontId="90" fillId="33" borderId="21" xfId="58" applyNumberFormat="1" applyFont="1" applyFill="1" applyBorder="1" applyAlignment="1">
      <alignment horizontal="right" vertical="center"/>
      <protection/>
    </xf>
    <xf numFmtId="3" fontId="79" fillId="33" borderId="53" xfId="58" applyNumberFormat="1" applyFont="1" applyFill="1" applyBorder="1" applyAlignment="1">
      <alignment horizontal="right" vertical="center"/>
      <protection/>
    </xf>
    <xf numFmtId="3" fontId="79" fillId="33" borderId="54" xfId="58" applyNumberFormat="1" applyFont="1" applyFill="1" applyBorder="1" applyAlignment="1">
      <alignment horizontal="right" vertical="center"/>
      <protection/>
    </xf>
    <xf numFmtId="3" fontId="79" fillId="33" borderId="55" xfId="58" applyNumberFormat="1" applyFont="1" applyFill="1" applyBorder="1" applyAlignment="1">
      <alignment horizontal="right" vertical="center"/>
      <protection/>
    </xf>
    <xf numFmtId="3" fontId="79" fillId="33" borderId="56" xfId="58" applyNumberFormat="1" applyFont="1" applyFill="1" applyBorder="1" applyAlignment="1">
      <alignment horizontal="right" vertical="center"/>
      <protection/>
    </xf>
    <xf numFmtId="3" fontId="80" fillId="33" borderId="19" xfId="58" applyNumberFormat="1" applyFont="1" applyFill="1" applyBorder="1" applyAlignment="1">
      <alignment horizontal="centerContinuous" vertical="center"/>
      <protection/>
    </xf>
    <xf numFmtId="3" fontId="80" fillId="33" borderId="36" xfId="58" applyNumberFormat="1" applyFont="1" applyFill="1" applyBorder="1" applyAlignment="1">
      <alignment horizontal="left" vertical="center"/>
      <protection/>
    </xf>
    <xf numFmtId="3" fontId="79" fillId="33" borderId="57" xfId="58" applyNumberFormat="1" applyFont="1" applyFill="1" applyBorder="1" applyAlignment="1">
      <alignment vertical="center"/>
      <protection/>
    </xf>
    <xf numFmtId="3" fontId="79" fillId="33" borderId="47" xfId="58" applyNumberFormat="1" applyFont="1" applyFill="1" applyBorder="1" applyAlignment="1">
      <alignment vertical="center"/>
      <protection/>
    </xf>
    <xf numFmtId="3" fontId="79" fillId="33" borderId="45" xfId="58" applyNumberFormat="1" applyFont="1" applyFill="1" applyBorder="1" applyAlignment="1">
      <alignment vertical="center"/>
      <protection/>
    </xf>
    <xf numFmtId="3" fontId="79" fillId="33" borderId="42" xfId="58" applyNumberFormat="1" applyFont="1" applyFill="1" applyBorder="1" applyAlignment="1">
      <alignment vertical="center"/>
      <protection/>
    </xf>
    <xf numFmtId="3" fontId="79" fillId="33" borderId="57" xfId="58" applyNumberFormat="1" applyFont="1" applyFill="1" applyBorder="1" applyAlignment="1" applyProtection="1">
      <alignment horizontal="right" vertical="center"/>
      <protection locked="0"/>
    </xf>
    <xf numFmtId="3" fontId="80" fillId="33" borderId="51" xfId="58" applyNumberFormat="1" applyFont="1" applyFill="1" applyBorder="1" applyAlignment="1">
      <alignment horizontal="centerContinuous" vertical="center"/>
      <protection/>
    </xf>
    <xf numFmtId="3" fontId="79" fillId="33" borderId="40" xfId="58" applyNumberFormat="1" applyFont="1" applyFill="1" applyBorder="1" applyAlignment="1">
      <alignment vertical="center"/>
      <protection/>
    </xf>
    <xf numFmtId="3" fontId="79" fillId="33" borderId="20" xfId="58" applyNumberFormat="1" applyFont="1" applyFill="1" applyBorder="1" applyAlignment="1">
      <alignment vertical="center"/>
      <protection/>
    </xf>
    <xf numFmtId="3" fontId="80" fillId="33" borderId="15" xfId="58" applyNumberFormat="1" applyFont="1" applyFill="1" applyBorder="1" applyAlignment="1" applyProtection="1">
      <alignment horizontal="centerContinuous" vertical="center"/>
      <protection locked="0"/>
    </xf>
    <xf numFmtId="3" fontId="80" fillId="33" borderId="15" xfId="58" applyNumberFormat="1" applyFont="1" applyFill="1" applyBorder="1" applyAlignment="1" applyProtection="1">
      <alignment vertical="center" wrapText="1"/>
      <protection locked="0"/>
    </xf>
    <xf numFmtId="3" fontId="79" fillId="33" borderId="30" xfId="58" applyNumberFormat="1" applyFont="1" applyFill="1" applyBorder="1" applyAlignment="1">
      <alignment vertical="center"/>
      <protection/>
    </xf>
    <xf numFmtId="3" fontId="79" fillId="33" borderId="11" xfId="58" applyNumberFormat="1" applyFont="1" applyFill="1" applyBorder="1" applyAlignment="1">
      <alignment vertical="center"/>
      <protection/>
    </xf>
    <xf numFmtId="3" fontId="79" fillId="33" borderId="15" xfId="58" applyNumberFormat="1" applyFont="1" applyFill="1" applyBorder="1" applyAlignment="1">
      <alignment vertical="center"/>
      <protection/>
    </xf>
    <xf numFmtId="3" fontId="79" fillId="33" borderId="0" xfId="58" applyNumberFormat="1" applyFont="1" applyFill="1" applyBorder="1" applyAlignment="1">
      <alignment vertical="center"/>
      <protection/>
    </xf>
    <xf numFmtId="3" fontId="79" fillId="33" borderId="52" xfId="58" applyNumberFormat="1" applyFont="1" applyFill="1" applyBorder="1" applyAlignment="1">
      <alignment vertical="center"/>
      <protection/>
    </xf>
    <xf numFmtId="3" fontId="79" fillId="33" borderId="24" xfId="58" applyNumberFormat="1" applyFont="1" applyFill="1" applyBorder="1" applyAlignment="1">
      <alignment horizontal="right" vertical="center"/>
      <protection/>
    </xf>
    <xf numFmtId="3" fontId="79" fillId="33" borderId="39" xfId="58" applyNumberFormat="1" applyFont="1" applyFill="1" applyBorder="1" applyAlignment="1">
      <alignment horizontal="right" vertical="center"/>
      <protection/>
    </xf>
    <xf numFmtId="3" fontId="79" fillId="33" borderId="0" xfId="58" applyNumberFormat="1" applyFont="1" applyFill="1" applyAlignment="1" applyProtection="1">
      <alignment horizontal="center" vertical="center"/>
      <protection/>
    </xf>
    <xf numFmtId="3" fontId="79" fillId="33" borderId="32" xfId="58" applyNumberFormat="1" applyFont="1" applyFill="1" applyBorder="1" applyAlignment="1" applyProtection="1">
      <alignment vertical="center"/>
      <protection/>
    </xf>
    <xf numFmtId="3" fontId="79" fillId="33" borderId="53" xfId="58" applyNumberFormat="1" applyFont="1" applyFill="1" applyBorder="1" applyAlignment="1">
      <alignment vertical="center"/>
      <protection/>
    </xf>
    <xf numFmtId="3" fontId="79" fillId="33" borderId="54" xfId="58" applyNumberFormat="1" applyFont="1" applyFill="1" applyBorder="1" applyAlignment="1">
      <alignment vertical="center"/>
      <protection/>
    </xf>
    <xf numFmtId="3" fontId="90" fillId="33" borderId="53" xfId="58" applyNumberFormat="1" applyFont="1" applyFill="1" applyBorder="1" applyAlignment="1">
      <alignment vertical="center"/>
      <protection/>
    </xf>
    <xf numFmtId="3" fontId="90" fillId="33" borderId="54" xfId="58" applyNumberFormat="1" applyFont="1" applyFill="1" applyBorder="1" applyAlignment="1">
      <alignment vertical="center"/>
      <protection/>
    </xf>
    <xf numFmtId="3" fontId="90" fillId="33" borderId="55" xfId="58" applyNumberFormat="1" applyFont="1" applyFill="1" applyBorder="1" applyAlignment="1">
      <alignment vertical="center"/>
      <protection/>
    </xf>
    <xf numFmtId="3" fontId="90" fillId="33" borderId="34" xfId="58" applyNumberFormat="1" applyFont="1" applyFill="1" applyBorder="1" applyAlignment="1">
      <alignment vertical="center"/>
      <protection/>
    </xf>
    <xf numFmtId="3" fontId="90" fillId="33" borderId="13" xfId="58" applyNumberFormat="1" applyFont="1" applyFill="1" applyBorder="1" applyAlignment="1">
      <alignment vertical="center"/>
      <protection/>
    </xf>
    <xf numFmtId="3" fontId="90" fillId="33" borderId="51" xfId="58" applyNumberFormat="1" applyFont="1" applyFill="1" applyBorder="1" applyAlignment="1">
      <alignment vertical="center"/>
      <protection/>
    </xf>
    <xf numFmtId="3" fontId="80" fillId="33" borderId="53" xfId="58" applyNumberFormat="1" applyFont="1" applyFill="1" applyBorder="1" applyAlignment="1">
      <alignment horizontal="right" vertical="center"/>
      <protection/>
    </xf>
    <xf numFmtId="3" fontId="80" fillId="33" borderId="54" xfId="58" applyNumberFormat="1" applyFont="1" applyFill="1" applyBorder="1" applyAlignment="1">
      <alignment horizontal="right" vertical="center"/>
      <protection/>
    </xf>
    <xf numFmtId="3" fontId="80" fillId="33" borderId="56" xfId="58" applyNumberFormat="1" applyFont="1" applyFill="1" applyBorder="1" applyAlignment="1">
      <alignment horizontal="right" vertical="center"/>
      <protection/>
    </xf>
    <xf numFmtId="3" fontId="80" fillId="33" borderId="58" xfId="58" applyNumberFormat="1" applyFont="1" applyFill="1" applyBorder="1" applyAlignment="1">
      <alignment horizontal="right" vertical="center"/>
      <protection/>
    </xf>
    <xf numFmtId="3" fontId="79" fillId="33" borderId="25" xfId="58" applyNumberFormat="1" applyFont="1" applyFill="1" applyBorder="1" applyAlignment="1">
      <alignment horizontal="right" vertical="center"/>
      <protection/>
    </xf>
    <xf numFmtId="3" fontId="79" fillId="33" borderId="26" xfId="58" applyNumberFormat="1" applyFont="1" applyFill="1" applyBorder="1" applyAlignment="1">
      <alignment horizontal="right" vertical="center"/>
      <protection/>
    </xf>
    <xf numFmtId="3" fontId="79" fillId="33" borderId="27" xfId="58" applyNumberFormat="1" applyFont="1" applyFill="1" applyBorder="1" applyAlignment="1">
      <alignment horizontal="right" vertical="center"/>
      <protection/>
    </xf>
    <xf numFmtId="3" fontId="79" fillId="33" borderId="49" xfId="58" applyNumberFormat="1" applyFont="1" applyFill="1" applyBorder="1" applyAlignment="1">
      <alignment horizontal="right" vertical="center"/>
      <protection/>
    </xf>
    <xf numFmtId="3" fontId="79" fillId="33" borderId="56" xfId="58" applyNumberFormat="1" applyFont="1" applyFill="1" applyBorder="1" applyAlignment="1">
      <alignment vertical="center"/>
      <protection/>
    </xf>
    <xf numFmtId="0" fontId="28" fillId="0" borderId="22" xfId="61" applyFont="1" applyBorder="1" applyAlignment="1">
      <alignment/>
      <protection/>
    </xf>
    <xf numFmtId="3" fontId="28" fillId="0" borderId="12" xfId="61" applyNumberFormat="1" applyFont="1" applyBorder="1" applyAlignment="1">
      <alignment/>
      <protection/>
    </xf>
    <xf numFmtId="0" fontId="28" fillId="0" borderId="15" xfId="61" applyFont="1" applyBorder="1">
      <alignment/>
      <protection/>
    </xf>
    <xf numFmtId="3" fontId="28" fillId="0" borderId="11" xfId="61" applyNumberFormat="1" applyFont="1" applyBorder="1">
      <alignment/>
      <protection/>
    </xf>
    <xf numFmtId="0" fontId="36" fillId="0" borderId="13" xfId="61" applyFont="1" applyBorder="1">
      <alignment/>
      <protection/>
    </xf>
    <xf numFmtId="0" fontId="36" fillId="0" borderId="51" xfId="61" applyFont="1" applyBorder="1">
      <alignment/>
      <protection/>
    </xf>
    <xf numFmtId="0" fontId="29" fillId="0" borderId="18" xfId="61" applyFont="1" applyBorder="1" applyAlignment="1">
      <alignment horizontal="center" vertical="center" wrapText="1"/>
      <protection/>
    </xf>
    <xf numFmtId="3" fontId="36" fillId="0" borderId="13" xfId="61" applyNumberFormat="1" applyFont="1" applyBorder="1">
      <alignment/>
      <protection/>
    </xf>
    <xf numFmtId="164" fontId="74" fillId="33" borderId="12" xfId="58" applyNumberFormat="1" applyFont="1" applyFill="1" applyBorder="1" applyAlignment="1">
      <alignment horizontal="centerContinuous" vertical="center"/>
      <protection/>
    </xf>
    <xf numFmtId="164" fontId="74" fillId="33" borderId="15" xfId="58" applyNumberFormat="1" applyFont="1" applyFill="1" applyBorder="1" applyAlignment="1">
      <alignment horizontal="centerContinuous" vertical="center"/>
      <protection/>
    </xf>
    <xf numFmtId="164" fontId="74" fillId="33" borderId="11" xfId="58" applyNumberFormat="1" applyFont="1" applyFill="1" applyBorder="1" applyAlignment="1" applyProtection="1">
      <alignment horizontal="center" vertical="center"/>
      <protection locked="0"/>
    </xf>
    <xf numFmtId="164" fontId="69" fillId="33" borderId="11" xfId="58" applyNumberFormat="1" applyFont="1" applyFill="1" applyBorder="1" applyAlignment="1" applyProtection="1">
      <alignment horizontal="center" vertical="center"/>
      <protection locked="0"/>
    </xf>
    <xf numFmtId="164" fontId="69" fillId="33" borderId="15" xfId="58" applyNumberFormat="1" applyFont="1" applyFill="1" applyBorder="1" applyAlignment="1">
      <alignment horizontal="center" vertical="center"/>
      <protection/>
    </xf>
    <xf numFmtId="164" fontId="69" fillId="33" borderId="11" xfId="58" applyNumberFormat="1" applyFont="1" applyFill="1" applyBorder="1" applyAlignment="1">
      <alignment horizontal="center" vertical="center"/>
      <protection/>
    </xf>
    <xf numFmtId="164" fontId="69" fillId="33" borderId="10" xfId="58" applyNumberFormat="1" applyFont="1" applyFill="1" applyBorder="1" applyAlignment="1">
      <alignment horizontal="center" vertical="center"/>
      <protection/>
    </xf>
    <xf numFmtId="164" fontId="69" fillId="33" borderId="11" xfId="58" applyNumberFormat="1" applyFont="1" applyFill="1" applyBorder="1" applyAlignment="1" applyProtection="1">
      <alignment horizontal="centerContinuous" vertical="center"/>
      <protection locked="0"/>
    </xf>
    <xf numFmtId="164" fontId="69" fillId="33" borderId="10" xfId="58" applyNumberFormat="1" applyFont="1" applyFill="1" applyBorder="1" applyAlignment="1" applyProtection="1">
      <alignment horizontal="centerContinuous" vertical="center"/>
      <protection locked="0"/>
    </xf>
    <xf numFmtId="164" fontId="69" fillId="33" borderId="12" xfId="58" applyNumberFormat="1" applyFont="1" applyFill="1" applyBorder="1" applyAlignment="1">
      <alignment horizontal="centerContinuous" vertical="center"/>
      <protection/>
    </xf>
    <xf numFmtId="164" fontId="69" fillId="33" borderId="15" xfId="58" applyNumberFormat="1" applyFont="1" applyFill="1" applyBorder="1" applyAlignment="1">
      <alignment vertical="center"/>
      <protection/>
    </xf>
    <xf numFmtId="164" fontId="69" fillId="33" borderId="10" xfId="58" applyNumberFormat="1" applyFont="1" applyFill="1" applyBorder="1" applyAlignment="1" applyProtection="1">
      <alignment horizontal="center" vertical="center"/>
      <protection locked="0"/>
    </xf>
    <xf numFmtId="164" fontId="74" fillId="33" borderId="11" xfId="58" applyNumberFormat="1" applyFont="1" applyFill="1" applyBorder="1" applyAlignment="1">
      <alignment horizontal="centerContinuous" vertical="center"/>
      <protection/>
    </xf>
    <xf numFmtId="164" fontId="74" fillId="33" borderId="12" xfId="58" applyNumberFormat="1" applyFont="1" applyFill="1" applyBorder="1" applyAlignment="1" applyProtection="1">
      <alignment horizontal="center" vertical="center"/>
      <protection locked="0"/>
    </xf>
    <xf numFmtId="164" fontId="74" fillId="33" borderId="11" xfId="58" applyNumberFormat="1" applyFont="1" applyFill="1" applyBorder="1" applyAlignment="1">
      <alignment horizontal="center" vertical="center"/>
      <protection/>
    </xf>
    <xf numFmtId="0" fontId="92" fillId="33" borderId="11" xfId="0" applyFont="1" applyFill="1" applyBorder="1" applyAlignment="1">
      <alignment horizontal="centerContinuous"/>
    </xf>
    <xf numFmtId="3" fontId="79" fillId="33" borderId="59" xfId="58" applyNumberFormat="1" applyFont="1" applyFill="1" applyBorder="1" applyAlignment="1" applyProtection="1">
      <alignment horizontal="right" vertical="center"/>
      <protection locked="0"/>
    </xf>
    <xf numFmtId="3" fontId="69" fillId="33" borderId="28" xfId="58" applyNumberFormat="1" applyFont="1" applyFill="1" applyBorder="1" applyAlignment="1" applyProtection="1">
      <alignment vertical="center"/>
      <protection locked="0"/>
    </xf>
    <xf numFmtId="3" fontId="69" fillId="33" borderId="12" xfId="58" applyNumberFormat="1" applyFont="1" applyFill="1" applyBorder="1" applyAlignment="1" applyProtection="1">
      <alignment vertical="center"/>
      <protection locked="0"/>
    </xf>
    <xf numFmtId="3" fontId="74" fillId="33" borderId="11" xfId="58" applyNumberFormat="1" applyFont="1" applyFill="1" applyBorder="1" applyAlignment="1" applyProtection="1">
      <alignment vertical="center"/>
      <protection/>
    </xf>
    <xf numFmtId="3" fontId="74" fillId="33" borderId="60" xfId="58" applyNumberFormat="1" applyFont="1" applyFill="1" applyBorder="1" applyAlignment="1">
      <alignment vertical="center"/>
      <protection/>
    </xf>
    <xf numFmtId="3" fontId="79" fillId="33" borderId="61" xfId="58" applyNumberFormat="1" applyFont="1" applyFill="1" applyBorder="1" applyAlignment="1">
      <alignment horizontal="right" vertical="center"/>
      <protection/>
    </xf>
    <xf numFmtId="3" fontId="74" fillId="33" borderId="60" xfId="58" applyNumberFormat="1" applyFont="1" applyFill="1" applyBorder="1" applyAlignment="1" applyProtection="1">
      <alignment vertical="center"/>
      <protection locked="0"/>
    </xf>
    <xf numFmtId="3" fontId="74" fillId="33" borderId="32" xfId="58" applyNumberFormat="1" applyFont="1" applyFill="1" applyBorder="1" applyAlignment="1" applyProtection="1">
      <alignment vertical="center"/>
      <protection/>
    </xf>
    <xf numFmtId="3" fontId="74" fillId="33" borderId="32" xfId="58" applyNumberFormat="1" applyFont="1" applyFill="1" applyBorder="1" applyAlignment="1" applyProtection="1">
      <alignment horizontal="right" vertical="center"/>
      <protection/>
    </xf>
    <xf numFmtId="3" fontId="90" fillId="33" borderId="61" xfId="58" applyNumberFormat="1" applyFont="1" applyFill="1" applyBorder="1" applyAlignment="1">
      <alignment horizontal="right" vertical="center"/>
      <protection/>
    </xf>
    <xf numFmtId="3" fontId="90" fillId="33" borderId="60" xfId="58" applyNumberFormat="1" applyFont="1" applyFill="1" applyBorder="1" applyAlignment="1">
      <alignment horizontal="right" vertical="center"/>
      <protection/>
    </xf>
    <xf numFmtId="3" fontId="74" fillId="33" borderId="32" xfId="58" applyNumberFormat="1" applyFont="1" applyFill="1" applyBorder="1" applyAlignment="1">
      <alignment horizontal="right" vertical="center"/>
      <protection/>
    </xf>
    <xf numFmtId="3" fontId="79" fillId="33" borderId="36" xfId="58" applyNumberFormat="1" applyFont="1" applyFill="1" applyBorder="1" applyAlignment="1">
      <alignment horizontal="right" vertical="center"/>
      <protection/>
    </xf>
    <xf numFmtId="3" fontId="74" fillId="33" borderId="21" xfId="58" applyNumberFormat="1" applyFont="1" applyFill="1" applyBorder="1" applyAlignment="1" applyProtection="1">
      <alignment vertical="center"/>
      <protection locked="0"/>
    </xf>
    <xf numFmtId="3" fontId="90" fillId="33" borderId="36" xfId="58" applyNumberFormat="1" applyFont="1" applyFill="1" applyBorder="1" applyAlignment="1">
      <alignment horizontal="right" vertical="center"/>
      <protection/>
    </xf>
    <xf numFmtId="3" fontId="79" fillId="33" borderId="36" xfId="58" applyNumberFormat="1" applyFont="1" applyFill="1" applyBorder="1" applyAlignment="1">
      <alignment vertical="center"/>
      <protection/>
    </xf>
    <xf numFmtId="3" fontId="80" fillId="33" borderId="57" xfId="58" applyNumberFormat="1" applyFont="1" applyFill="1" applyBorder="1" applyAlignment="1">
      <alignment vertical="center"/>
      <protection/>
    </xf>
    <xf numFmtId="3" fontId="89" fillId="33" borderId="62" xfId="58" applyNumberFormat="1" applyFont="1" applyFill="1" applyBorder="1" applyAlignment="1">
      <alignment vertical="center"/>
      <protection/>
    </xf>
    <xf numFmtId="3" fontId="79" fillId="33" borderId="61" xfId="58" applyNumberFormat="1" applyFont="1" applyFill="1" applyBorder="1" applyAlignment="1">
      <alignment vertical="center"/>
      <protection/>
    </xf>
    <xf numFmtId="3" fontId="77" fillId="33" borderId="32" xfId="58" applyNumberFormat="1" applyFont="1" applyFill="1" applyBorder="1" applyAlignment="1" applyProtection="1">
      <alignment vertical="center"/>
      <protection/>
    </xf>
    <xf numFmtId="3" fontId="79" fillId="33" borderId="32" xfId="58" applyNumberFormat="1" applyFont="1" applyFill="1" applyBorder="1" applyAlignment="1">
      <alignment vertical="center"/>
      <protection/>
    </xf>
    <xf numFmtId="3" fontId="89" fillId="33" borderId="63" xfId="58" applyNumberFormat="1" applyFont="1" applyFill="1" applyBorder="1" applyAlignment="1">
      <alignment vertical="center"/>
      <protection/>
    </xf>
    <xf numFmtId="3" fontId="74" fillId="33" borderId="40" xfId="58" applyNumberFormat="1" applyFont="1" applyFill="1" applyBorder="1" applyAlignment="1" applyProtection="1">
      <alignment vertical="center"/>
      <protection/>
    </xf>
    <xf numFmtId="3" fontId="90" fillId="33" borderId="61" xfId="58" applyNumberFormat="1" applyFont="1" applyFill="1" applyBorder="1" applyAlignment="1">
      <alignment vertical="center"/>
      <protection/>
    </xf>
    <xf numFmtId="3" fontId="90" fillId="33" borderId="36" xfId="58" applyNumberFormat="1" applyFont="1" applyFill="1" applyBorder="1" applyAlignment="1">
      <alignment vertical="center"/>
      <protection/>
    </xf>
    <xf numFmtId="3" fontId="90" fillId="33" borderId="63" xfId="58" applyNumberFormat="1" applyFont="1" applyFill="1" applyBorder="1" applyAlignment="1">
      <alignment vertical="center"/>
      <protection/>
    </xf>
    <xf numFmtId="0" fontId="83" fillId="33" borderId="64" xfId="0" applyFont="1" applyFill="1" applyBorder="1" applyAlignment="1">
      <alignment/>
    </xf>
    <xf numFmtId="0" fontId="74" fillId="33" borderId="65" xfId="0" applyFont="1" applyFill="1" applyBorder="1" applyAlignment="1">
      <alignment/>
    </xf>
    <xf numFmtId="0" fontId="74" fillId="33" borderId="66" xfId="0" applyFont="1" applyFill="1" applyBorder="1" applyAlignment="1">
      <alignment/>
    </xf>
    <xf numFmtId="0" fontId="83" fillId="33" borderId="66" xfId="0" applyFont="1" applyFill="1" applyBorder="1" applyAlignment="1">
      <alignment/>
    </xf>
    <xf numFmtId="0" fontId="83" fillId="33" borderId="67" xfId="0" applyFont="1" applyFill="1" applyBorder="1" applyAlignment="1">
      <alignment/>
    </xf>
    <xf numFmtId="0" fontId="74" fillId="33" borderId="68" xfId="0" applyFont="1" applyFill="1" applyBorder="1" applyAlignment="1">
      <alignment/>
    </xf>
    <xf numFmtId="0" fontId="83" fillId="33" borderId="69" xfId="0" applyFont="1" applyFill="1" applyBorder="1" applyAlignment="1">
      <alignment/>
    </xf>
    <xf numFmtId="0" fontId="84" fillId="33" borderId="69" xfId="0" applyFont="1" applyFill="1" applyBorder="1" applyAlignment="1">
      <alignment horizontal="centerContinuous"/>
    </xf>
    <xf numFmtId="0" fontId="83" fillId="33" borderId="70" xfId="0" applyFont="1" applyFill="1" applyBorder="1" applyAlignment="1">
      <alignment horizontal="center"/>
    </xf>
    <xf numFmtId="0" fontId="83" fillId="33" borderId="71" xfId="0" applyFont="1" applyFill="1" applyBorder="1" applyAlignment="1">
      <alignment horizontal="center"/>
    </xf>
    <xf numFmtId="0" fontId="83" fillId="33" borderId="72" xfId="0" applyFont="1" applyFill="1" applyBorder="1" applyAlignment="1">
      <alignment/>
    </xf>
    <xf numFmtId="3" fontId="74" fillId="33" borderId="73" xfId="0" applyNumberFormat="1" applyFont="1" applyFill="1" applyBorder="1" applyAlignment="1" applyProtection="1">
      <alignment/>
      <protection locked="0"/>
    </xf>
    <xf numFmtId="3" fontId="74" fillId="33" borderId="74" xfId="0" applyNumberFormat="1" applyFont="1" applyFill="1" applyBorder="1" applyAlignment="1">
      <alignment/>
    </xf>
    <xf numFmtId="0" fontId="69" fillId="33" borderId="73" xfId="0" applyFont="1" applyFill="1" applyBorder="1" applyAlignment="1">
      <alignment/>
    </xf>
    <xf numFmtId="3" fontId="74" fillId="33" borderId="75" xfId="0" applyNumberFormat="1" applyFont="1" applyFill="1" applyBorder="1" applyAlignment="1">
      <alignment/>
    </xf>
    <xf numFmtId="0" fontId="69" fillId="33" borderId="76" xfId="0" applyFont="1" applyFill="1" applyBorder="1" applyAlignment="1">
      <alignment/>
    </xf>
    <xf numFmtId="3" fontId="74" fillId="33" borderId="77" xfId="0" applyNumberFormat="1" applyFont="1" applyFill="1" applyBorder="1" applyAlignment="1">
      <alignment/>
    </xf>
    <xf numFmtId="3" fontId="85" fillId="33" borderId="78" xfId="0" applyNumberFormat="1" applyFont="1" applyFill="1" applyBorder="1" applyAlignment="1" applyProtection="1">
      <alignment/>
      <protection locked="0"/>
    </xf>
    <xf numFmtId="3" fontId="74" fillId="33" borderId="79" xfId="0" applyNumberFormat="1" applyFont="1" applyFill="1" applyBorder="1" applyAlignment="1">
      <alignment/>
    </xf>
    <xf numFmtId="3" fontId="85" fillId="33" borderId="80" xfId="0" applyNumberFormat="1" applyFont="1" applyFill="1" applyBorder="1" applyAlignment="1">
      <alignment/>
    </xf>
    <xf numFmtId="3" fontId="85" fillId="33" borderId="0" xfId="0" applyNumberFormat="1" applyFont="1" applyFill="1" applyBorder="1" applyAlignment="1">
      <alignment/>
    </xf>
    <xf numFmtId="3" fontId="74" fillId="33" borderId="71" xfId="0" applyNumberFormat="1" applyFont="1" applyFill="1" applyBorder="1" applyAlignment="1">
      <alignment/>
    </xf>
    <xf numFmtId="0" fontId="74" fillId="33" borderId="80" xfId="0" applyFont="1" applyFill="1" applyBorder="1" applyAlignment="1">
      <alignment/>
    </xf>
    <xf numFmtId="3" fontId="79" fillId="33" borderId="81" xfId="0" applyNumberFormat="1" applyFont="1" applyFill="1" applyBorder="1" applyAlignment="1" applyProtection="1">
      <alignment horizontal="center"/>
      <protection locked="0"/>
    </xf>
    <xf numFmtId="3" fontId="79" fillId="33" borderId="82" xfId="0" applyNumberFormat="1" applyFont="1" applyFill="1" applyBorder="1" applyAlignment="1">
      <alignment/>
    </xf>
    <xf numFmtId="0" fontId="74" fillId="33" borderId="83" xfId="0" applyFont="1" applyFill="1" applyBorder="1" applyAlignment="1">
      <alignment/>
    </xf>
    <xf numFmtId="3" fontId="79" fillId="33" borderId="82" xfId="0" applyNumberFormat="1" applyFont="1" applyFill="1" applyBorder="1" applyAlignment="1">
      <alignment horizontal="centerContinuous"/>
    </xf>
    <xf numFmtId="3" fontId="79" fillId="33" borderId="84" xfId="0" applyNumberFormat="1" applyFont="1" applyFill="1" applyBorder="1" applyAlignment="1">
      <alignment/>
    </xf>
    <xf numFmtId="0" fontId="83" fillId="33" borderId="85" xfId="0" applyFont="1" applyFill="1" applyBorder="1" applyAlignment="1">
      <alignment/>
    </xf>
    <xf numFmtId="0" fontId="83" fillId="33" borderId="65" xfId="0" applyFont="1" applyFill="1" applyBorder="1" applyAlignment="1">
      <alignment/>
    </xf>
    <xf numFmtId="0" fontId="83" fillId="33" borderId="80" xfId="0" applyFont="1" applyFill="1" applyBorder="1" applyAlignment="1">
      <alignment/>
    </xf>
    <xf numFmtId="3" fontId="74" fillId="33" borderId="78" xfId="0" applyNumberFormat="1" applyFont="1" applyFill="1" applyBorder="1" applyAlignment="1" applyProtection="1">
      <alignment/>
      <protection locked="0"/>
    </xf>
    <xf numFmtId="3" fontId="79" fillId="33" borderId="86" xfId="0" applyNumberFormat="1" applyFont="1" applyFill="1" applyBorder="1" applyAlignment="1" applyProtection="1">
      <alignment horizontal="centerContinuous"/>
      <protection locked="0"/>
    </xf>
    <xf numFmtId="0" fontId="74" fillId="33" borderId="64" xfId="0" applyFont="1" applyFill="1" applyBorder="1" applyAlignment="1">
      <alignment/>
    </xf>
    <xf numFmtId="0" fontId="74" fillId="33" borderId="67" xfId="0" applyFont="1" applyFill="1" applyBorder="1" applyAlignment="1">
      <alignment/>
    </xf>
    <xf numFmtId="0" fontId="74" fillId="33" borderId="69" xfId="0" applyFont="1" applyFill="1" applyBorder="1" applyAlignment="1">
      <alignment/>
    </xf>
    <xf numFmtId="0" fontId="92" fillId="33" borderId="69" xfId="0" applyFont="1" applyFill="1" applyBorder="1" applyAlignment="1">
      <alignment horizontal="centerContinuous"/>
    </xf>
    <xf numFmtId="0" fontId="74" fillId="33" borderId="72" xfId="0" applyFont="1" applyFill="1" applyBorder="1" applyAlignment="1">
      <alignment/>
    </xf>
    <xf numFmtId="0" fontId="74" fillId="33" borderId="73" xfId="0" applyFont="1" applyFill="1" applyBorder="1" applyAlignment="1">
      <alignment/>
    </xf>
    <xf numFmtId="0" fontId="0" fillId="0" borderId="0" xfId="0" applyAlignment="1">
      <alignment vertical="top" wrapText="1"/>
    </xf>
    <xf numFmtId="0" fontId="38" fillId="0" borderId="0" xfId="0" applyFont="1" applyAlignment="1">
      <alignment/>
    </xf>
    <xf numFmtId="0" fontId="80" fillId="33" borderId="11" xfId="0" applyFont="1" applyFill="1" applyBorder="1" applyAlignment="1">
      <alignment/>
    </xf>
    <xf numFmtId="0" fontId="28" fillId="0" borderId="15" xfId="61" applyFont="1" applyBorder="1" applyAlignment="1">
      <alignment horizontal="left" wrapText="1"/>
      <protection/>
    </xf>
    <xf numFmtId="3" fontId="79" fillId="33" borderId="30" xfId="58" applyNumberFormat="1" applyFont="1" applyFill="1" applyBorder="1" applyAlignment="1">
      <alignment horizontal="right" vertical="center"/>
      <protection/>
    </xf>
    <xf numFmtId="3" fontId="79" fillId="33" borderId="32" xfId="58" applyNumberFormat="1" applyFont="1" applyFill="1" applyBorder="1" applyAlignment="1">
      <alignment horizontal="right" vertical="center"/>
      <protection/>
    </xf>
    <xf numFmtId="3" fontId="74" fillId="33" borderId="87" xfId="58" applyNumberFormat="1" applyFont="1" applyFill="1" applyBorder="1" applyAlignment="1">
      <alignment vertical="center"/>
      <protection/>
    </xf>
    <xf numFmtId="3" fontId="74" fillId="33" borderId="88" xfId="58" applyNumberFormat="1" applyFont="1" applyFill="1" applyBorder="1" applyAlignment="1">
      <alignment vertical="center"/>
      <protection/>
    </xf>
    <xf numFmtId="3" fontId="74" fillId="33" borderId="89" xfId="58" applyNumberFormat="1" applyFont="1" applyFill="1" applyBorder="1" applyAlignment="1">
      <alignment vertical="center"/>
      <protection/>
    </xf>
    <xf numFmtId="0" fontId="39" fillId="0" borderId="0" xfId="61" applyFont="1">
      <alignment/>
      <protection/>
    </xf>
    <xf numFmtId="0" fontId="74" fillId="33" borderId="36" xfId="0" applyFont="1" applyFill="1" applyBorder="1" applyAlignment="1">
      <alignment/>
    </xf>
    <xf numFmtId="3" fontId="74" fillId="33" borderId="36" xfId="0" applyNumberFormat="1" applyFont="1" applyFill="1" applyBorder="1" applyAlignment="1">
      <alignment/>
    </xf>
    <xf numFmtId="0" fontId="74" fillId="33" borderId="76" xfId="0" applyFont="1" applyFill="1" applyBorder="1" applyAlignment="1">
      <alignment/>
    </xf>
    <xf numFmtId="0" fontId="74" fillId="33" borderId="51" xfId="0" applyFont="1" applyFill="1" applyBorder="1" applyAlignment="1">
      <alignment/>
    </xf>
    <xf numFmtId="3" fontId="74" fillId="33" borderId="18" xfId="0" applyNumberFormat="1" applyFont="1" applyFill="1" applyBorder="1" applyAlignment="1">
      <alignment/>
    </xf>
    <xf numFmtId="0" fontId="28" fillId="0" borderId="0" xfId="61" applyFont="1" applyBorder="1" applyAlignment="1">
      <alignment horizontal="left" wrapText="1"/>
      <protection/>
    </xf>
    <xf numFmtId="3" fontId="69" fillId="33" borderId="13" xfId="58" applyNumberFormat="1" applyFont="1" applyFill="1" applyBorder="1" applyAlignment="1">
      <alignment horizontal="center" vertical="center"/>
      <protection/>
    </xf>
    <xf numFmtId="3" fontId="80" fillId="33" borderId="13" xfId="58" applyNumberFormat="1" applyFont="1" applyFill="1" applyBorder="1" applyAlignment="1">
      <alignment horizontal="center" vertical="center"/>
      <protection/>
    </xf>
    <xf numFmtId="3" fontId="93" fillId="33" borderId="0" xfId="58" applyNumberFormat="1" applyFont="1" applyFill="1" applyBorder="1" applyAlignment="1">
      <alignment horizontal="center" vertical="center"/>
      <protection/>
    </xf>
    <xf numFmtId="3" fontId="69" fillId="33" borderId="51" xfId="58" applyNumberFormat="1" applyFont="1" applyFill="1" applyBorder="1" applyAlignment="1">
      <alignment horizontal="center" vertical="center"/>
      <protection/>
    </xf>
    <xf numFmtId="3" fontId="16" fillId="0" borderId="36" xfId="61" applyNumberFormat="1" applyFont="1" applyFill="1" applyBorder="1" applyAlignment="1">
      <alignment horizontal="center" vertical="center" wrapText="1"/>
      <protection/>
    </xf>
    <xf numFmtId="3" fontId="28" fillId="0" borderId="22" xfId="61" applyNumberFormat="1" applyFont="1" applyBorder="1" applyAlignment="1">
      <alignment/>
      <protection/>
    </xf>
    <xf numFmtId="3" fontId="27" fillId="0" borderId="15" xfId="61" applyNumberFormat="1" applyFont="1" applyBorder="1">
      <alignment/>
      <protection/>
    </xf>
    <xf numFmtId="3" fontId="28" fillId="0" borderId="15" xfId="61" applyNumberFormat="1" applyFont="1" applyBorder="1">
      <alignment/>
      <protection/>
    </xf>
    <xf numFmtId="3" fontId="27" fillId="0" borderId="15" xfId="61" applyNumberFormat="1" applyFont="1" applyBorder="1" applyAlignment="1">
      <alignment horizontal="right" vertical="center"/>
      <protection/>
    </xf>
    <xf numFmtId="3" fontId="27" fillId="0" borderId="15" xfId="61" applyNumberFormat="1" applyFont="1" applyBorder="1" applyAlignment="1">
      <alignment/>
      <protection/>
    </xf>
    <xf numFmtId="3" fontId="27" fillId="0" borderId="15" xfId="61" applyNumberFormat="1" applyFont="1" applyBorder="1" applyAlignment="1">
      <alignment vertical="center"/>
      <protection/>
    </xf>
    <xf numFmtId="3" fontId="36" fillId="0" borderId="51" xfId="61" applyNumberFormat="1" applyFont="1" applyBorder="1">
      <alignment/>
      <protection/>
    </xf>
    <xf numFmtId="0" fontId="16" fillId="33" borderId="15" xfId="61" applyFont="1" applyFill="1" applyBorder="1" applyAlignment="1">
      <alignment horizontal="center" vertical="center" wrapText="1"/>
      <protection/>
    </xf>
    <xf numFmtId="3" fontId="28" fillId="0" borderId="15" xfId="61" applyNumberFormat="1" applyFont="1" applyBorder="1" applyAlignment="1">
      <alignment/>
      <protection/>
    </xf>
    <xf numFmtId="3" fontId="36" fillId="0" borderId="15" xfId="61" applyNumberFormat="1" applyFont="1" applyBorder="1">
      <alignment/>
      <protection/>
    </xf>
    <xf numFmtId="0" fontId="74" fillId="33" borderId="41" xfId="58" applyFont="1" applyFill="1" applyBorder="1" applyAlignment="1">
      <alignment horizontal="center" vertical="center" wrapText="1"/>
      <protection/>
    </xf>
    <xf numFmtId="0" fontId="74" fillId="33" borderId="0" xfId="58" applyFont="1" applyFill="1" applyBorder="1" applyAlignment="1">
      <alignment horizontal="center" vertical="center" wrapText="1"/>
      <protection/>
    </xf>
    <xf numFmtId="0" fontId="74" fillId="33" borderId="15" xfId="58" applyFont="1" applyFill="1" applyBorder="1" applyAlignment="1">
      <alignment horizontal="center" vertical="center"/>
      <protection/>
    </xf>
    <xf numFmtId="3" fontId="80" fillId="33" borderId="0" xfId="58" applyNumberFormat="1" applyFont="1" applyFill="1" applyBorder="1" applyAlignment="1">
      <alignment vertical="center"/>
      <protection/>
    </xf>
    <xf numFmtId="3" fontId="89" fillId="33" borderId="0" xfId="58" applyNumberFormat="1" applyFont="1" applyFill="1" applyBorder="1" applyAlignment="1">
      <alignment vertical="center"/>
      <protection/>
    </xf>
    <xf numFmtId="3" fontId="89" fillId="33" borderId="15" xfId="58" applyNumberFormat="1" applyFont="1" applyFill="1" applyBorder="1" applyAlignment="1">
      <alignment vertical="center"/>
      <protection/>
    </xf>
    <xf numFmtId="3" fontId="76" fillId="33" borderId="0" xfId="58" applyNumberFormat="1" applyFont="1" applyFill="1" applyBorder="1" applyAlignment="1">
      <alignment vertical="center"/>
      <protection/>
    </xf>
    <xf numFmtId="3" fontId="80" fillId="33" borderId="15" xfId="58" applyNumberFormat="1" applyFont="1" applyFill="1" applyBorder="1" applyAlignment="1">
      <alignment vertical="center"/>
      <protection/>
    </xf>
    <xf numFmtId="3" fontId="69" fillId="33" borderId="0" xfId="58" applyNumberFormat="1" applyFont="1" applyFill="1" applyBorder="1" applyAlignment="1">
      <alignment vertical="center"/>
      <protection/>
    </xf>
    <xf numFmtId="0" fontId="74" fillId="33" borderId="19" xfId="0" applyFont="1" applyFill="1" applyBorder="1" applyAlignment="1">
      <alignment horizontal="left"/>
    </xf>
    <xf numFmtId="0" fontId="74" fillId="33" borderId="15" xfId="0" applyFont="1" applyFill="1" applyBorder="1" applyAlignment="1">
      <alignment horizontal="center" wrapText="1"/>
    </xf>
    <xf numFmtId="3" fontId="79" fillId="33" borderId="51" xfId="0" applyNumberFormat="1" applyFont="1" applyFill="1" applyBorder="1" applyAlignment="1" applyProtection="1">
      <alignment horizontal="right"/>
      <protection locked="0"/>
    </xf>
    <xf numFmtId="3" fontId="74" fillId="33" borderId="22" xfId="0" applyNumberFormat="1" applyFont="1" applyFill="1" applyBorder="1" applyAlignment="1" applyProtection="1">
      <alignment/>
      <protection locked="0"/>
    </xf>
    <xf numFmtId="3" fontId="74" fillId="33" borderId="15" xfId="0" applyNumberFormat="1" applyFont="1" applyFill="1" applyBorder="1" applyAlignment="1" applyProtection="1">
      <alignment/>
      <protection locked="0"/>
    </xf>
    <xf numFmtId="3" fontId="79" fillId="33" borderId="51" xfId="0" applyNumberFormat="1" applyFont="1" applyFill="1" applyBorder="1" applyAlignment="1">
      <alignment/>
    </xf>
    <xf numFmtId="3" fontId="69" fillId="33" borderId="15" xfId="0" applyNumberFormat="1" applyFont="1" applyFill="1" applyBorder="1" applyAlignment="1" applyProtection="1">
      <alignment/>
      <protection locked="0"/>
    </xf>
    <xf numFmtId="3" fontId="74" fillId="33" borderId="15" xfId="0" applyNumberFormat="1" applyFont="1" applyFill="1" applyBorder="1" applyAlignment="1">
      <alignment/>
    </xf>
    <xf numFmtId="0" fontId="69" fillId="33" borderId="15" xfId="0" applyFont="1" applyFill="1" applyBorder="1" applyAlignment="1" applyProtection="1">
      <alignment/>
      <protection locked="0"/>
    </xf>
    <xf numFmtId="3" fontId="77" fillId="33" borderId="15" xfId="0" applyNumberFormat="1" applyFont="1" applyFill="1" applyBorder="1" applyAlignment="1" applyProtection="1">
      <alignment horizontal="right"/>
      <protection/>
    </xf>
    <xf numFmtId="3" fontId="77" fillId="33" borderId="15" xfId="0" applyNumberFormat="1" applyFont="1" applyFill="1" applyBorder="1" applyAlignment="1" applyProtection="1">
      <alignment/>
      <protection/>
    </xf>
    <xf numFmtId="3" fontId="77" fillId="33" borderId="0" xfId="0" applyNumberFormat="1" applyFont="1" applyFill="1" applyBorder="1" applyAlignment="1" applyProtection="1">
      <alignment horizontal="right"/>
      <protection/>
    </xf>
    <xf numFmtId="3" fontId="74" fillId="33" borderId="0" xfId="0" applyNumberFormat="1" applyFont="1" applyFill="1" applyBorder="1" applyAlignment="1" applyProtection="1">
      <alignment/>
      <protection/>
    </xf>
    <xf numFmtId="3" fontId="74" fillId="33" borderId="0" xfId="0" applyNumberFormat="1" applyFont="1" applyFill="1" applyBorder="1" applyAlignment="1" applyProtection="1">
      <alignment/>
      <protection/>
    </xf>
    <xf numFmtId="3" fontId="74" fillId="33" borderId="15" xfId="0" applyNumberFormat="1" applyFont="1" applyFill="1" applyBorder="1" applyAlignment="1" applyProtection="1">
      <alignment horizontal="right"/>
      <protection/>
    </xf>
    <xf numFmtId="3" fontId="89" fillId="33" borderId="51" xfId="0" applyNumberFormat="1" applyFont="1" applyFill="1" applyBorder="1" applyAlignment="1">
      <alignment/>
    </xf>
    <xf numFmtId="3" fontId="79" fillId="33" borderId="0" xfId="0" applyNumberFormat="1" applyFont="1" applyFill="1" applyBorder="1" applyAlignment="1">
      <alignment/>
    </xf>
    <xf numFmtId="3" fontId="79" fillId="33" borderId="15" xfId="0" applyNumberFormat="1" applyFont="1" applyFill="1" applyBorder="1" applyAlignment="1" applyProtection="1">
      <alignment horizontal="right"/>
      <protection locked="0"/>
    </xf>
    <xf numFmtId="3" fontId="77" fillId="33" borderId="15" xfId="0" applyNumberFormat="1" applyFont="1" applyFill="1" applyBorder="1" applyAlignment="1" applyProtection="1">
      <alignment/>
      <protection locked="0"/>
    </xf>
    <xf numFmtId="3" fontId="74" fillId="33" borderId="15" xfId="0" applyNumberFormat="1" applyFont="1" applyFill="1" applyBorder="1" applyAlignment="1" applyProtection="1">
      <alignment/>
      <protection/>
    </xf>
    <xf numFmtId="3" fontId="89" fillId="33" borderId="15" xfId="0" applyNumberFormat="1" applyFont="1" applyFill="1" applyBorder="1" applyAlignment="1">
      <alignment/>
    </xf>
    <xf numFmtId="3" fontId="80" fillId="33" borderId="51" xfId="0" applyNumberFormat="1" applyFont="1" applyFill="1" applyBorder="1" applyAlignment="1">
      <alignment/>
    </xf>
    <xf numFmtId="3" fontId="74" fillId="33" borderId="22" xfId="0" applyNumberFormat="1" applyFont="1" applyFill="1" applyBorder="1" applyAlignment="1" applyProtection="1">
      <alignment/>
      <protection/>
    </xf>
    <xf numFmtId="3" fontId="79" fillId="33" borderId="51" xfId="0" applyNumberFormat="1" applyFont="1" applyFill="1" applyBorder="1" applyAlignment="1">
      <alignment horizontal="right"/>
    </xf>
    <xf numFmtId="3" fontId="74" fillId="33" borderId="15" xfId="0" applyNumberFormat="1" applyFont="1" applyFill="1" applyBorder="1" applyAlignment="1" applyProtection="1">
      <alignment horizontal="right"/>
      <protection locked="0"/>
    </xf>
    <xf numFmtId="3" fontId="90" fillId="33" borderId="51" xfId="0" applyNumberFormat="1" applyFont="1" applyFill="1" applyBorder="1" applyAlignment="1">
      <alignment horizontal="right"/>
    </xf>
    <xf numFmtId="3" fontId="79" fillId="33" borderId="51" xfId="0" applyNumberFormat="1" applyFont="1" applyFill="1" applyBorder="1" applyAlignment="1">
      <alignment/>
    </xf>
    <xf numFmtId="3" fontId="80" fillId="33" borderId="15" xfId="0" applyNumberFormat="1" applyFont="1" applyFill="1" applyBorder="1" applyAlignment="1">
      <alignment/>
    </xf>
    <xf numFmtId="3" fontId="79" fillId="33" borderId="15" xfId="0" applyNumberFormat="1" applyFont="1" applyFill="1" applyBorder="1" applyAlignment="1">
      <alignment horizontal="right"/>
    </xf>
    <xf numFmtId="3" fontId="90" fillId="33" borderId="15" xfId="0" applyNumberFormat="1" applyFont="1" applyFill="1" applyBorder="1" applyAlignment="1">
      <alignment horizontal="right"/>
    </xf>
    <xf numFmtId="3" fontId="74" fillId="33" borderId="15" xfId="0" applyNumberFormat="1" applyFont="1" applyFill="1" applyBorder="1" applyAlignment="1">
      <alignment horizontal="right"/>
    </xf>
    <xf numFmtId="3" fontId="79" fillId="33" borderId="15" xfId="0" applyNumberFormat="1" applyFont="1" applyFill="1" applyBorder="1" applyAlignment="1">
      <alignment/>
    </xf>
    <xf numFmtId="0" fontId="74" fillId="33" borderId="22" xfId="0" applyFont="1" applyFill="1" applyBorder="1" applyAlignment="1">
      <alignment horizontal="center" vertical="top" wrapText="1"/>
    </xf>
    <xf numFmtId="0" fontId="74" fillId="33" borderId="19" xfId="0" applyFont="1" applyFill="1" applyBorder="1" applyAlignment="1">
      <alignment horizontal="left" vertical="top" wrapText="1"/>
    </xf>
    <xf numFmtId="3" fontId="74" fillId="33" borderId="19" xfId="0" applyNumberFormat="1" applyFont="1" applyFill="1" applyBorder="1" applyAlignment="1" applyProtection="1">
      <alignment/>
      <protection/>
    </xf>
    <xf numFmtId="3" fontId="74" fillId="33" borderId="22" xfId="0" applyNumberFormat="1" applyFont="1" applyFill="1" applyBorder="1" applyAlignment="1">
      <alignment/>
    </xf>
    <xf numFmtId="3" fontId="77" fillId="33" borderId="15" xfId="0" applyNumberFormat="1" applyFont="1" applyFill="1" applyBorder="1" applyAlignment="1" applyProtection="1">
      <alignment/>
      <protection locked="0"/>
    </xf>
    <xf numFmtId="3" fontId="79" fillId="33" borderId="15" xfId="0" applyNumberFormat="1" applyFont="1" applyFill="1" applyBorder="1" applyAlignment="1" applyProtection="1">
      <alignment/>
      <protection/>
    </xf>
    <xf numFmtId="3" fontId="90" fillId="33" borderId="51" xfId="0" applyNumberFormat="1" applyFont="1" applyFill="1" applyBorder="1" applyAlignment="1">
      <alignment/>
    </xf>
    <xf numFmtId="3" fontId="90" fillId="33" borderId="15" xfId="0" applyNumberFormat="1" applyFont="1" applyFill="1" applyBorder="1" applyAlignment="1">
      <alignment/>
    </xf>
    <xf numFmtId="3" fontId="90" fillId="33" borderId="51" xfId="0" applyNumberFormat="1" applyFont="1" applyFill="1" applyBorder="1" applyAlignment="1">
      <alignment/>
    </xf>
    <xf numFmtId="3" fontId="90" fillId="33" borderId="15" xfId="0" applyNumberFormat="1" applyFont="1" applyFill="1" applyBorder="1" applyAlignment="1">
      <alignment/>
    </xf>
    <xf numFmtId="0" fontId="83" fillId="33" borderId="12" xfId="0" applyFont="1" applyFill="1" applyBorder="1" applyAlignment="1">
      <alignment horizontal="center" vertical="center"/>
    </xf>
    <xf numFmtId="0" fontId="74" fillId="33" borderId="53" xfId="58" applyFont="1" applyFill="1" applyBorder="1" applyAlignment="1">
      <alignment horizontal="center" vertical="center" wrapText="1"/>
      <protection/>
    </xf>
    <xf numFmtId="0" fontId="74" fillId="33" borderId="54" xfId="58" applyFont="1" applyFill="1" applyBorder="1" applyAlignment="1">
      <alignment horizontal="center" vertical="center" wrapText="1"/>
      <protection/>
    </xf>
    <xf numFmtId="3" fontId="80" fillId="33" borderId="59" xfId="58" applyNumberFormat="1" applyFont="1" applyFill="1" applyBorder="1" applyAlignment="1">
      <alignment vertical="center"/>
      <protection/>
    </xf>
    <xf numFmtId="3" fontId="74" fillId="33" borderId="16" xfId="58" applyNumberFormat="1" applyFont="1" applyFill="1" applyBorder="1" applyAlignment="1" applyProtection="1">
      <alignment vertical="center"/>
      <protection locked="0"/>
    </xf>
    <xf numFmtId="3" fontId="74" fillId="33" borderId="28" xfId="58" applyNumberFormat="1" applyFont="1" applyFill="1" applyBorder="1" applyAlignment="1" applyProtection="1">
      <alignment horizontal="right" vertical="center"/>
      <protection locked="0"/>
    </xf>
    <xf numFmtId="3" fontId="74" fillId="33" borderId="12" xfId="58" applyNumberFormat="1" applyFont="1" applyFill="1" applyBorder="1" applyAlignment="1" applyProtection="1">
      <alignment horizontal="right" vertical="center"/>
      <protection locked="0"/>
    </xf>
    <xf numFmtId="3" fontId="74" fillId="33" borderId="33" xfId="58" applyNumberFormat="1" applyFont="1" applyFill="1" applyBorder="1" applyAlignment="1" applyProtection="1">
      <alignment vertical="center"/>
      <protection/>
    </xf>
    <xf numFmtId="3" fontId="74" fillId="33" borderId="29" xfId="58" applyNumberFormat="1" applyFont="1" applyFill="1" applyBorder="1" applyAlignment="1" applyProtection="1">
      <alignment horizontal="right" vertical="center"/>
      <protection locked="0"/>
    </xf>
    <xf numFmtId="3" fontId="74" fillId="33" borderId="14" xfId="58" applyNumberFormat="1" applyFont="1" applyFill="1" applyBorder="1" applyAlignment="1" applyProtection="1">
      <alignment vertical="center"/>
      <protection locked="0"/>
    </xf>
    <xf numFmtId="3" fontId="74" fillId="33" borderId="31" xfId="58" applyNumberFormat="1" applyFont="1" applyFill="1" applyBorder="1" applyAlignment="1" applyProtection="1">
      <alignment horizontal="right" vertical="center"/>
      <protection locked="0"/>
    </xf>
    <xf numFmtId="3" fontId="74" fillId="33" borderId="10" xfId="58" applyNumberFormat="1" applyFont="1" applyFill="1" applyBorder="1" applyAlignment="1" applyProtection="1">
      <alignment horizontal="right" vertical="center"/>
      <protection locked="0"/>
    </xf>
    <xf numFmtId="3" fontId="79" fillId="33" borderId="35" xfId="58" applyNumberFormat="1" applyFont="1" applyFill="1" applyBorder="1" applyAlignment="1">
      <alignment vertical="center"/>
      <protection/>
    </xf>
    <xf numFmtId="3" fontId="69" fillId="33" borderId="14" xfId="58" applyNumberFormat="1" applyFont="1" applyFill="1" applyBorder="1" applyAlignment="1" applyProtection="1">
      <alignment vertical="center"/>
      <protection locked="0"/>
    </xf>
    <xf numFmtId="3" fontId="74" fillId="33" borderId="33" xfId="58" applyNumberFormat="1" applyFont="1" applyFill="1" applyBorder="1" applyAlignment="1" applyProtection="1">
      <alignment vertical="center"/>
      <protection locked="0"/>
    </xf>
    <xf numFmtId="3" fontId="69" fillId="33" borderId="33" xfId="58" applyNumberFormat="1" applyFont="1" applyFill="1" applyBorder="1" applyAlignment="1" applyProtection="1">
      <alignment vertical="center"/>
      <protection locked="0"/>
    </xf>
    <xf numFmtId="3" fontId="77" fillId="33" borderId="33" xfId="58" applyNumberFormat="1" applyFont="1" applyFill="1" applyBorder="1" applyAlignment="1" applyProtection="1">
      <alignment vertical="center"/>
      <protection/>
    </xf>
    <xf numFmtId="3" fontId="77" fillId="33" borderId="30" xfId="58" applyNumberFormat="1" applyFont="1" applyFill="1" applyBorder="1" applyAlignment="1" applyProtection="1">
      <alignment horizontal="right" vertical="center"/>
      <protection locked="0"/>
    </xf>
    <xf numFmtId="3" fontId="77" fillId="33" borderId="11" xfId="58" applyNumberFormat="1" applyFont="1" applyFill="1" applyBorder="1" applyAlignment="1" applyProtection="1">
      <alignment horizontal="right" vertical="center"/>
      <protection locked="0"/>
    </xf>
    <xf numFmtId="3" fontId="74" fillId="33" borderId="33" xfId="58" applyNumberFormat="1" applyFont="1" applyFill="1" applyBorder="1" applyAlignment="1" applyProtection="1">
      <alignment vertical="center"/>
      <protection/>
    </xf>
    <xf numFmtId="3" fontId="74" fillId="33" borderId="33" xfId="58" applyNumberFormat="1" applyFont="1" applyFill="1" applyBorder="1" applyAlignment="1">
      <alignment vertical="center"/>
      <protection/>
    </xf>
    <xf numFmtId="3" fontId="74" fillId="33" borderId="33" xfId="58" applyNumberFormat="1" applyFont="1" applyFill="1" applyBorder="1" applyAlignment="1" applyProtection="1">
      <alignment horizontal="right" vertical="center"/>
      <protection/>
    </xf>
    <xf numFmtId="3" fontId="89" fillId="33" borderId="35" xfId="58" applyNumberFormat="1" applyFont="1" applyFill="1" applyBorder="1" applyAlignment="1">
      <alignment vertical="center"/>
      <protection/>
    </xf>
    <xf numFmtId="3" fontId="74" fillId="33" borderId="12" xfId="58" applyNumberFormat="1" applyFont="1" applyFill="1" applyBorder="1" applyAlignment="1" applyProtection="1">
      <alignment vertical="center"/>
      <protection/>
    </xf>
    <xf numFmtId="3" fontId="74" fillId="33" borderId="90" xfId="58" applyNumberFormat="1" applyFont="1" applyFill="1" applyBorder="1" applyAlignment="1">
      <alignment vertical="center"/>
      <protection/>
    </xf>
    <xf numFmtId="3" fontId="74" fillId="33" borderId="29" xfId="58" applyNumberFormat="1" applyFont="1" applyFill="1" applyBorder="1" applyAlignment="1">
      <alignment vertical="center"/>
      <protection/>
    </xf>
    <xf numFmtId="3" fontId="74" fillId="33" borderId="44" xfId="58" applyNumberFormat="1" applyFont="1" applyFill="1" applyBorder="1" applyAlignment="1">
      <alignment vertical="center"/>
      <protection/>
    </xf>
    <xf numFmtId="3" fontId="74" fillId="33" borderId="34" xfId="58" applyNumberFormat="1" applyFont="1" applyFill="1" applyBorder="1" applyAlignment="1" applyProtection="1">
      <alignment horizontal="right" vertical="center"/>
      <protection locked="0"/>
    </xf>
    <xf numFmtId="3" fontId="74" fillId="33" borderId="13" xfId="58" applyNumberFormat="1" applyFont="1" applyFill="1" applyBorder="1" applyAlignment="1" applyProtection="1">
      <alignment horizontal="right" vertical="center"/>
      <protection locked="0"/>
    </xf>
    <xf numFmtId="3" fontId="74" fillId="33" borderId="51" xfId="58" applyNumberFormat="1" applyFont="1" applyFill="1" applyBorder="1" applyAlignment="1" applyProtection="1">
      <alignment horizontal="right" vertical="center"/>
      <protection locked="0"/>
    </xf>
    <xf numFmtId="3" fontId="74" fillId="33" borderId="29" xfId="58" applyNumberFormat="1" applyFont="1" applyFill="1" applyBorder="1" applyAlignment="1" applyProtection="1">
      <alignment horizontal="right" vertical="center"/>
      <protection/>
    </xf>
    <xf numFmtId="3" fontId="90" fillId="33" borderId="35" xfId="58" applyNumberFormat="1" applyFont="1" applyFill="1" applyBorder="1" applyAlignment="1">
      <alignment horizontal="right" vertical="center"/>
      <protection/>
    </xf>
    <xf numFmtId="3" fontId="90" fillId="33" borderId="30" xfId="58" applyNumberFormat="1" applyFont="1" applyFill="1" applyBorder="1" applyAlignment="1" applyProtection="1">
      <alignment horizontal="right" vertical="center"/>
      <protection locked="0"/>
    </xf>
    <xf numFmtId="3" fontId="90" fillId="33" borderId="11" xfId="58" applyNumberFormat="1" applyFont="1" applyFill="1" applyBorder="1" applyAlignment="1" applyProtection="1">
      <alignment horizontal="right" vertical="center"/>
      <protection locked="0"/>
    </xf>
    <xf numFmtId="3" fontId="90" fillId="33" borderId="15" xfId="58" applyNumberFormat="1" applyFont="1" applyFill="1" applyBorder="1" applyAlignment="1" applyProtection="1">
      <alignment horizontal="right" vertical="center"/>
      <protection locked="0"/>
    </xf>
    <xf numFmtId="3" fontId="74" fillId="33" borderId="29" xfId="58" applyNumberFormat="1" applyFont="1" applyFill="1" applyBorder="1" applyAlignment="1">
      <alignment horizontal="right" vertical="center"/>
      <protection/>
    </xf>
    <xf numFmtId="3" fontId="90" fillId="33" borderId="28" xfId="58" applyNumberFormat="1" applyFont="1" applyFill="1" applyBorder="1" applyAlignment="1" applyProtection="1">
      <alignment horizontal="right" vertical="center"/>
      <protection locked="0"/>
    </xf>
    <xf numFmtId="3" fontId="90" fillId="33" borderId="12" xfId="58" applyNumberFormat="1" applyFont="1" applyFill="1" applyBorder="1" applyAlignment="1" applyProtection="1">
      <alignment horizontal="right" vertical="center"/>
      <protection locked="0"/>
    </xf>
    <xf numFmtId="3" fontId="90" fillId="33" borderId="22" xfId="58" applyNumberFormat="1" applyFont="1" applyFill="1" applyBorder="1" applyAlignment="1" applyProtection="1">
      <alignment horizontal="right" vertical="center"/>
      <protection locked="0"/>
    </xf>
    <xf numFmtId="3" fontId="79" fillId="33" borderId="18" xfId="58" applyNumberFormat="1" applyFont="1" applyFill="1" applyBorder="1" applyAlignment="1">
      <alignment vertical="center"/>
      <protection/>
    </xf>
    <xf numFmtId="3" fontId="74" fillId="33" borderId="91" xfId="58" applyNumberFormat="1" applyFont="1" applyFill="1" applyBorder="1" applyAlignment="1">
      <alignment horizontal="right" vertical="center"/>
      <protection/>
    </xf>
    <xf numFmtId="3" fontId="74" fillId="33" borderId="37" xfId="58" applyNumberFormat="1" applyFont="1" applyFill="1" applyBorder="1" applyAlignment="1" applyProtection="1">
      <alignment vertical="center"/>
      <protection/>
    </xf>
    <xf numFmtId="3" fontId="74" fillId="33" borderId="43" xfId="58" applyNumberFormat="1" applyFont="1" applyFill="1" applyBorder="1" applyAlignment="1" applyProtection="1">
      <alignment vertical="center"/>
      <protection/>
    </xf>
    <xf numFmtId="3" fontId="74" fillId="33" borderId="23" xfId="58" applyNumberFormat="1" applyFont="1" applyFill="1" applyBorder="1" applyAlignment="1" applyProtection="1">
      <alignment horizontal="right" vertical="center"/>
      <protection locked="0"/>
    </xf>
    <xf numFmtId="3" fontId="74" fillId="33" borderId="37" xfId="58" applyNumberFormat="1" applyFont="1" applyFill="1" applyBorder="1" applyAlignment="1" applyProtection="1">
      <alignment horizontal="right" vertical="center"/>
      <protection locked="0"/>
    </xf>
    <xf numFmtId="3" fontId="74" fillId="33" borderId="17" xfId="58" applyNumberFormat="1" applyFont="1" applyFill="1" applyBorder="1" applyAlignment="1" applyProtection="1">
      <alignment vertical="center"/>
      <protection locked="0"/>
    </xf>
    <xf numFmtId="3" fontId="79" fillId="33" borderId="62" xfId="58" applyNumberFormat="1" applyFont="1" applyFill="1" applyBorder="1" applyAlignment="1">
      <alignment horizontal="right" vertical="center"/>
      <protection/>
    </xf>
    <xf numFmtId="3" fontId="74" fillId="33" borderId="43" xfId="58" applyNumberFormat="1" applyFont="1" applyFill="1" applyBorder="1" applyAlignment="1" applyProtection="1">
      <alignment vertical="center"/>
      <protection locked="0"/>
    </xf>
    <xf numFmtId="3" fontId="74" fillId="33" borderId="45" xfId="58" applyNumberFormat="1" applyFont="1" applyFill="1" applyBorder="1" applyAlignment="1" applyProtection="1">
      <alignment horizontal="right" vertical="center"/>
      <protection locked="0"/>
    </xf>
    <xf numFmtId="3" fontId="74" fillId="33" borderId="42" xfId="58" applyNumberFormat="1" applyFont="1" applyFill="1" applyBorder="1" applyAlignment="1" applyProtection="1">
      <alignment horizontal="right" vertical="center"/>
      <protection locked="0"/>
    </xf>
    <xf numFmtId="0" fontId="0" fillId="0" borderId="20" xfId="58" applyBorder="1" applyAlignment="1">
      <alignment vertical="center"/>
      <protection/>
    </xf>
    <xf numFmtId="3" fontId="74" fillId="33" borderId="90" xfId="58" applyNumberFormat="1" applyFont="1" applyFill="1" applyBorder="1" applyAlignment="1">
      <alignment horizontal="right" vertical="center"/>
      <protection/>
    </xf>
    <xf numFmtId="3" fontId="81" fillId="33" borderId="20" xfId="58" applyNumberFormat="1" applyFont="1" applyFill="1" applyBorder="1" applyAlignment="1">
      <alignment vertical="center"/>
      <protection/>
    </xf>
    <xf numFmtId="3" fontId="74" fillId="33" borderId="20" xfId="58" applyNumberFormat="1" applyFont="1" applyFill="1" applyBorder="1" applyAlignment="1" applyProtection="1">
      <alignment horizontal="right" vertical="center"/>
      <protection locked="0"/>
    </xf>
    <xf numFmtId="3" fontId="81" fillId="33" borderId="58" xfId="58" applyNumberFormat="1" applyFont="1" applyFill="1" applyBorder="1" applyAlignment="1">
      <alignment vertical="center"/>
      <protection/>
    </xf>
    <xf numFmtId="3" fontId="74" fillId="33" borderId="58" xfId="58" applyNumberFormat="1" applyFont="1" applyFill="1" applyBorder="1" applyAlignment="1" applyProtection="1">
      <alignment horizontal="right" vertical="center"/>
      <protection locked="0"/>
    </xf>
    <xf numFmtId="3" fontId="79" fillId="33" borderId="47" xfId="58" applyNumberFormat="1" applyFont="1" applyFill="1" applyBorder="1" applyAlignment="1" applyProtection="1">
      <alignment horizontal="right" vertical="center"/>
      <protection locked="0"/>
    </xf>
    <xf numFmtId="3" fontId="74" fillId="33" borderId="92" xfId="58" applyNumberFormat="1" applyFont="1" applyFill="1" applyBorder="1" applyAlignment="1">
      <alignment vertical="center"/>
      <protection/>
    </xf>
    <xf numFmtId="3" fontId="74" fillId="33" borderId="17" xfId="58" applyNumberFormat="1" applyFont="1" applyFill="1" applyBorder="1" applyAlignment="1" applyProtection="1">
      <alignment horizontal="right" vertical="center"/>
      <protection locked="0"/>
    </xf>
    <xf numFmtId="3" fontId="79" fillId="33" borderId="36" xfId="58" applyNumberFormat="1" applyFont="1" applyFill="1" applyBorder="1" applyAlignment="1" applyProtection="1">
      <alignment horizontal="right" vertical="center"/>
      <protection locked="0"/>
    </xf>
    <xf numFmtId="3" fontId="74" fillId="33" borderId="16" xfId="58" applyNumberFormat="1" applyFont="1" applyFill="1" applyBorder="1" applyAlignment="1" applyProtection="1">
      <alignment horizontal="right" vertical="center"/>
      <protection locked="0"/>
    </xf>
    <xf numFmtId="3" fontId="77" fillId="33" borderId="29" xfId="58" applyNumberFormat="1" applyFont="1" applyFill="1" applyBorder="1" applyAlignment="1" applyProtection="1">
      <alignment vertical="center"/>
      <protection/>
    </xf>
    <xf numFmtId="3" fontId="77" fillId="33" borderId="14" xfId="58" applyNumberFormat="1" applyFont="1" applyFill="1" applyBorder="1" applyAlignment="1" applyProtection="1">
      <alignment horizontal="right" vertical="center"/>
      <protection locked="0"/>
    </xf>
    <xf numFmtId="3" fontId="74" fillId="33" borderId="14" xfId="58" applyNumberFormat="1" applyFont="1" applyFill="1" applyBorder="1" applyAlignment="1" applyProtection="1">
      <alignment horizontal="right" vertical="center"/>
      <protection locked="0"/>
    </xf>
    <xf numFmtId="3" fontId="79" fillId="33" borderId="34" xfId="58" applyNumberFormat="1" applyFont="1" applyFill="1" applyBorder="1" applyAlignment="1" applyProtection="1">
      <alignment horizontal="right" vertical="center"/>
      <protection locked="0"/>
    </xf>
    <xf numFmtId="3" fontId="79" fillId="33" borderId="13" xfId="58" applyNumberFormat="1" applyFont="1" applyFill="1" applyBorder="1" applyAlignment="1" applyProtection="1">
      <alignment horizontal="right" vertical="center"/>
      <protection locked="0"/>
    </xf>
    <xf numFmtId="3" fontId="79" fillId="33" borderId="51" xfId="58" applyNumberFormat="1" applyFont="1" applyFill="1" applyBorder="1" applyAlignment="1" applyProtection="1">
      <alignment horizontal="right" vertical="center"/>
      <protection locked="0"/>
    </xf>
    <xf numFmtId="3" fontId="89" fillId="33" borderId="58" xfId="58" applyNumberFormat="1" applyFont="1" applyFill="1" applyBorder="1" applyAlignment="1">
      <alignment vertical="center"/>
      <protection/>
    </xf>
    <xf numFmtId="3" fontId="90" fillId="33" borderId="53" xfId="58" applyNumberFormat="1" applyFont="1" applyFill="1" applyBorder="1" applyAlignment="1" applyProtection="1">
      <alignment horizontal="right" vertical="center"/>
      <protection locked="0"/>
    </xf>
    <xf numFmtId="3" fontId="90" fillId="33" borderId="54" xfId="58" applyNumberFormat="1" applyFont="1" applyFill="1" applyBorder="1" applyAlignment="1" applyProtection="1">
      <alignment horizontal="right" vertical="center"/>
      <protection locked="0"/>
    </xf>
    <xf numFmtId="3" fontId="79" fillId="33" borderId="46" xfId="58" applyNumberFormat="1" applyFont="1" applyFill="1" applyBorder="1" applyAlignment="1">
      <alignment vertical="center"/>
      <protection/>
    </xf>
    <xf numFmtId="3" fontId="74" fillId="33" borderId="25" xfId="58" applyNumberFormat="1" applyFont="1" applyFill="1" applyBorder="1" applyAlignment="1" applyProtection="1">
      <alignment horizontal="right" vertical="center"/>
      <protection locked="0"/>
    </xf>
    <xf numFmtId="3" fontId="74" fillId="33" borderId="26" xfId="58" applyNumberFormat="1" applyFont="1" applyFill="1" applyBorder="1" applyAlignment="1" applyProtection="1">
      <alignment horizontal="right" vertical="center"/>
      <protection locked="0"/>
    </xf>
    <xf numFmtId="3" fontId="74" fillId="33" borderId="93" xfId="58" applyNumberFormat="1" applyFont="1" applyFill="1" applyBorder="1" applyAlignment="1">
      <alignment vertical="center"/>
      <protection/>
    </xf>
    <xf numFmtId="3" fontId="79" fillId="33" borderId="11" xfId="58" applyNumberFormat="1" applyFont="1" applyFill="1" applyBorder="1" applyAlignment="1">
      <alignment horizontal="right" vertical="center"/>
      <protection/>
    </xf>
    <xf numFmtId="3" fontId="79" fillId="33" borderId="14" xfId="58" applyNumberFormat="1" applyFont="1" applyFill="1" applyBorder="1" applyAlignment="1">
      <alignment horizontal="right" vertical="center"/>
      <protection/>
    </xf>
    <xf numFmtId="3" fontId="74" fillId="33" borderId="22" xfId="58" applyNumberFormat="1" applyFont="1" applyFill="1" applyBorder="1" applyAlignment="1" applyProtection="1">
      <alignment horizontal="right" vertical="center"/>
      <protection locked="0"/>
    </xf>
    <xf numFmtId="3" fontId="79" fillId="33" borderId="36" xfId="58" applyNumberFormat="1" applyFont="1" applyFill="1" applyBorder="1" applyAlignment="1" applyProtection="1">
      <alignment vertical="center"/>
      <protection/>
    </xf>
    <xf numFmtId="3" fontId="79" fillId="33" borderId="13" xfId="58" applyNumberFormat="1" applyFont="1" applyFill="1" applyBorder="1" applyAlignment="1" applyProtection="1">
      <alignment vertical="center"/>
      <protection/>
    </xf>
    <xf numFmtId="3" fontId="79" fillId="33" borderId="35" xfId="58" applyNumberFormat="1" applyFont="1" applyFill="1" applyBorder="1" applyAlignment="1" applyProtection="1">
      <alignment vertical="center"/>
      <protection/>
    </xf>
    <xf numFmtId="3" fontId="79" fillId="33" borderId="61" xfId="58" applyNumberFormat="1" applyFont="1" applyFill="1" applyBorder="1" applyAlignment="1" applyProtection="1">
      <alignment horizontal="right" vertical="center"/>
      <protection locked="0"/>
    </xf>
    <xf numFmtId="3" fontId="90" fillId="33" borderId="34" xfId="58" applyNumberFormat="1" applyFont="1" applyFill="1" applyBorder="1" applyAlignment="1" applyProtection="1">
      <alignment horizontal="right" vertical="center"/>
      <protection locked="0"/>
    </xf>
    <xf numFmtId="3" fontId="90" fillId="33" borderId="13" xfId="58" applyNumberFormat="1" applyFont="1" applyFill="1" applyBorder="1" applyAlignment="1" applyProtection="1">
      <alignment horizontal="right" vertical="center"/>
      <protection locked="0"/>
    </xf>
    <xf numFmtId="3" fontId="90" fillId="33" borderId="51" xfId="58" applyNumberFormat="1" applyFont="1" applyFill="1" applyBorder="1" applyAlignment="1" applyProtection="1">
      <alignment horizontal="right" vertical="center"/>
      <protection locked="0"/>
    </xf>
    <xf numFmtId="3" fontId="90" fillId="33" borderId="25" xfId="58" applyNumberFormat="1" applyFont="1" applyFill="1" applyBorder="1" applyAlignment="1" applyProtection="1">
      <alignment horizontal="right" vertical="center"/>
      <protection locked="0"/>
    </xf>
    <xf numFmtId="3" fontId="90" fillId="33" borderId="26" xfId="58" applyNumberFormat="1" applyFont="1" applyFill="1" applyBorder="1" applyAlignment="1" applyProtection="1">
      <alignment horizontal="right" vertical="center"/>
      <protection locked="0"/>
    </xf>
    <xf numFmtId="3" fontId="90" fillId="33" borderId="41" xfId="58" applyNumberFormat="1" applyFont="1" applyFill="1" applyBorder="1" applyAlignment="1" applyProtection="1">
      <alignment horizontal="right" vertical="center"/>
      <protection locked="0"/>
    </xf>
    <xf numFmtId="3" fontId="79" fillId="33" borderId="53" xfId="58" applyNumberFormat="1" applyFont="1" applyFill="1" applyBorder="1" applyAlignment="1" applyProtection="1">
      <alignment horizontal="right" vertical="center"/>
      <protection locked="0"/>
    </xf>
    <xf numFmtId="3" fontId="79" fillId="33" borderId="54" xfId="58" applyNumberFormat="1" applyFont="1" applyFill="1" applyBorder="1" applyAlignment="1" applyProtection="1">
      <alignment horizontal="right" vertical="center"/>
      <protection locked="0"/>
    </xf>
    <xf numFmtId="3" fontId="79" fillId="33" borderId="55" xfId="58" applyNumberFormat="1" applyFont="1" applyFill="1" applyBorder="1" applyAlignment="1" applyProtection="1">
      <alignment horizontal="right" vertical="center"/>
      <protection locked="0"/>
    </xf>
    <xf numFmtId="3" fontId="74" fillId="33" borderId="94" xfId="58" applyNumberFormat="1" applyFont="1" applyFill="1" applyBorder="1" applyAlignment="1">
      <alignment horizontal="right" vertical="center"/>
      <protection/>
    </xf>
    <xf numFmtId="3" fontId="74" fillId="33" borderId="24" xfId="58" applyNumberFormat="1" applyFont="1" applyFill="1" applyBorder="1" applyAlignment="1" applyProtection="1">
      <alignment horizontal="right" vertical="center"/>
      <protection locked="0"/>
    </xf>
    <xf numFmtId="3" fontId="74" fillId="33" borderId="39" xfId="58" applyNumberFormat="1" applyFont="1" applyFill="1" applyBorder="1" applyAlignment="1" applyProtection="1">
      <alignment horizontal="right" vertical="center"/>
      <protection locked="0"/>
    </xf>
    <xf numFmtId="3" fontId="74" fillId="33" borderId="40" xfId="58" applyNumberFormat="1" applyFont="1" applyFill="1" applyBorder="1" applyAlignment="1" applyProtection="1">
      <alignment horizontal="right" vertical="center"/>
      <protection locked="0"/>
    </xf>
    <xf numFmtId="3" fontId="79" fillId="33" borderId="50" xfId="58" applyNumberFormat="1" applyFont="1" applyFill="1" applyBorder="1" applyAlignment="1">
      <alignment horizontal="right" vertical="center"/>
      <protection/>
    </xf>
    <xf numFmtId="3" fontId="74" fillId="33" borderId="42" xfId="58" applyNumberFormat="1" applyFont="1" applyFill="1" applyBorder="1" applyAlignment="1" applyProtection="1">
      <alignment vertical="center"/>
      <protection/>
    </xf>
    <xf numFmtId="3" fontId="74" fillId="33" borderId="19" xfId="58" applyNumberFormat="1" applyFont="1" applyFill="1" applyBorder="1" applyAlignment="1" applyProtection="1">
      <alignment horizontal="right" vertical="center"/>
      <protection locked="0"/>
    </xf>
    <xf numFmtId="3" fontId="77" fillId="33" borderId="15" xfId="58" applyNumberFormat="1" applyFont="1" applyFill="1" applyBorder="1" applyAlignment="1" applyProtection="1">
      <alignment horizontal="right" vertical="center"/>
      <protection locked="0"/>
    </xf>
    <xf numFmtId="3" fontId="74" fillId="33" borderId="38" xfId="58" applyNumberFormat="1" applyFont="1" applyFill="1" applyBorder="1" applyAlignment="1" applyProtection="1">
      <alignment horizontal="right" vertical="center"/>
      <protection locked="0"/>
    </xf>
    <xf numFmtId="3" fontId="74" fillId="33" borderId="52" xfId="58" applyNumberFormat="1" applyFont="1" applyFill="1" applyBorder="1" applyAlignment="1" applyProtection="1">
      <alignment horizontal="right" vertical="center"/>
      <protection locked="0"/>
    </xf>
    <xf numFmtId="3" fontId="90" fillId="33" borderId="55" xfId="58" applyNumberFormat="1" applyFont="1" applyFill="1" applyBorder="1" applyAlignment="1" applyProtection="1">
      <alignment horizontal="right" vertical="center"/>
      <protection locked="0"/>
    </xf>
    <xf numFmtId="3" fontId="74" fillId="33" borderId="41" xfId="58" applyNumberFormat="1" applyFont="1" applyFill="1" applyBorder="1" applyAlignment="1" applyProtection="1">
      <alignment horizontal="right" vertical="center"/>
      <protection locked="0"/>
    </xf>
    <xf numFmtId="0" fontId="93" fillId="33" borderId="51" xfId="0" applyFont="1" applyFill="1" applyBorder="1" applyAlignment="1" applyProtection="1">
      <alignment horizontal="center"/>
      <protection locked="0"/>
    </xf>
    <xf numFmtId="0" fontId="93" fillId="33" borderId="36" xfId="0" applyFont="1" applyFill="1" applyBorder="1" applyAlignment="1" applyProtection="1">
      <alignment horizontal="center"/>
      <protection locked="0"/>
    </xf>
    <xf numFmtId="0" fontId="93" fillId="33" borderId="0" xfId="0" applyFont="1" applyFill="1" applyBorder="1" applyAlignment="1" applyProtection="1">
      <alignment horizontal="center"/>
      <protection locked="0"/>
    </xf>
    <xf numFmtId="0" fontId="93" fillId="33" borderId="20" xfId="0" applyFont="1" applyFill="1" applyBorder="1" applyAlignment="1">
      <alignment horizontal="center"/>
    </xf>
    <xf numFmtId="0" fontId="93" fillId="33" borderId="0" xfId="0" applyFont="1" applyFill="1" applyBorder="1" applyAlignment="1">
      <alignment horizontal="center"/>
    </xf>
    <xf numFmtId="0" fontId="79" fillId="33" borderId="13" xfId="0" applyFont="1" applyFill="1" applyBorder="1" applyAlignment="1">
      <alignment horizontal="center"/>
    </xf>
    <xf numFmtId="0" fontId="92" fillId="33" borderId="20" xfId="0" applyFont="1" applyFill="1" applyBorder="1" applyAlignment="1">
      <alignment horizontal="center"/>
    </xf>
    <xf numFmtId="0" fontId="92" fillId="33" borderId="0" xfId="0" applyFont="1" applyFill="1" applyBorder="1" applyAlignment="1">
      <alignment horizontal="center"/>
    </xf>
    <xf numFmtId="0" fontId="89" fillId="33" borderId="51" xfId="0" applyFont="1" applyFill="1" applyBorder="1" applyAlignment="1">
      <alignment horizontal="center"/>
    </xf>
    <xf numFmtId="0" fontId="89" fillId="33" borderId="18" xfId="0" applyFont="1" applyFill="1" applyBorder="1" applyAlignment="1">
      <alignment horizontal="center"/>
    </xf>
    <xf numFmtId="0" fontId="80" fillId="33" borderId="12" xfId="0" applyFont="1" applyFill="1" applyBorder="1" applyAlignment="1">
      <alignment horizontal="center" vertical="top" wrapText="1"/>
    </xf>
    <xf numFmtId="0" fontId="80" fillId="33" borderId="10" xfId="0" applyFont="1" applyFill="1" applyBorder="1" applyAlignment="1">
      <alignment horizontal="center" vertical="top" wrapText="1"/>
    </xf>
    <xf numFmtId="0" fontId="74" fillId="33" borderId="12" xfId="0" applyFont="1" applyFill="1" applyBorder="1" applyAlignment="1">
      <alignment horizontal="center" vertical="top" wrapText="1"/>
    </xf>
    <xf numFmtId="0" fontId="74" fillId="33" borderId="10" xfId="0" applyFont="1" applyFill="1" applyBorder="1" applyAlignment="1">
      <alignment horizontal="center" vertical="top" wrapText="1"/>
    </xf>
    <xf numFmtId="0" fontId="92" fillId="33" borderId="36" xfId="0" applyFont="1" applyFill="1" applyBorder="1" applyAlignment="1">
      <alignment horizontal="center"/>
    </xf>
    <xf numFmtId="0" fontId="80" fillId="33" borderId="51" xfId="0" applyFont="1" applyFill="1" applyBorder="1" applyAlignment="1">
      <alignment horizontal="center"/>
    </xf>
    <xf numFmtId="0" fontId="80" fillId="33" borderId="18" xfId="0" applyFont="1" applyFill="1" applyBorder="1" applyAlignment="1">
      <alignment horizontal="center"/>
    </xf>
    <xf numFmtId="0" fontId="74" fillId="33" borderId="15" xfId="0" applyFont="1" applyFill="1" applyBorder="1" applyAlignment="1">
      <alignment horizontal="center" vertical="top" wrapText="1"/>
    </xf>
    <xf numFmtId="0" fontId="74" fillId="33" borderId="51" xfId="0" applyFont="1" applyFill="1" applyBorder="1" applyAlignment="1">
      <alignment horizontal="center"/>
    </xf>
    <xf numFmtId="0" fontId="74" fillId="33" borderId="18" xfId="0" applyFont="1" applyFill="1" applyBorder="1" applyAlignment="1">
      <alignment horizontal="center"/>
    </xf>
    <xf numFmtId="0" fontId="69" fillId="33" borderId="51" xfId="0" applyFont="1" applyFill="1" applyBorder="1" applyAlignment="1">
      <alignment horizontal="center"/>
    </xf>
    <xf numFmtId="0" fontId="69" fillId="33" borderId="18" xfId="0" applyFont="1" applyFill="1" applyBorder="1" applyAlignment="1">
      <alignment horizontal="center"/>
    </xf>
    <xf numFmtId="0" fontId="94" fillId="33" borderId="18" xfId="0" applyFont="1" applyFill="1" applyBorder="1" applyAlignment="1">
      <alignment horizontal="center"/>
    </xf>
    <xf numFmtId="0" fontId="93" fillId="33" borderId="51" xfId="0" applyFont="1" applyFill="1" applyBorder="1" applyAlignment="1">
      <alignment horizontal="center"/>
    </xf>
    <xf numFmtId="0" fontId="93" fillId="33" borderId="36" xfId="0" applyFont="1" applyFill="1" applyBorder="1" applyAlignment="1">
      <alignment horizontal="center"/>
    </xf>
    <xf numFmtId="0" fontId="95" fillId="33" borderId="15" xfId="0" applyFont="1" applyFill="1" applyBorder="1" applyAlignment="1">
      <alignment horizontal="center"/>
    </xf>
    <xf numFmtId="0" fontId="95" fillId="33" borderId="0" xfId="0" applyFont="1" applyFill="1" applyBorder="1" applyAlignment="1">
      <alignment horizontal="center"/>
    </xf>
    <xf numFmtId="0" fontId="74" fillId="33" borderId="19" xfId="0" applyFont="1" applyFill="1" applyBorder="1" applyAlignment="1">
      <alignment horizontal="center"/>
    </xf>
    <xf numFmtId="0" fontId="74" fillId="33" borderId="20" xfId="0" applyFont="1" applyFill="1" applyBorder="1" applyAlignment="1">
      <alignment horizontal="center"/>
    </xf>
    <xf numFmtId="0" fontId="74" fillId="33" borderId="95" xfId="0" applyFont="1" applyFill="1" applyBorder="1" applyAlignment="1">
      <alignment horizontal="center"/>
    </xf>
    <xf numFmtId="3" fontId="92" fillId="33" borderId="20" xfId="58" applyNumberFormat="1" applyFont="1" applyFill="1" applyBorder="1" applyAlignment="1">
      <alignment horizontal="center" vertical="center"/>
      <protection/>
    </xf>
    <xf numFmtId="3" fontId="92" fillId="33" borderId="0" xfId="58" applyNumberFormat="1" applyFont="1" applyFill="1" applyBorder="1" applyAlignment="1">
      <alignment horizontal="center" vertical="center"/>
      <protection/>
    </xf>
    <xf numFmtId="3" fontId="80" fillId="33" borderId="51" xfId="58" applyNumberFormat="1" applyFont="1" applyFill="1" applyBorder="1" applyAlignment="1">
      <alignment horizontal="center" vertical="center"/>
      <protection/>
    </xf>
    <xf numFmtId="3" fontId="80" fillId="33" borderId="36" xfId="58" applyNumberFormat="1" applyFont="1" applyFill="1" applyBorder="1" applyAlignment="1">
      <alignment horizontal="center" vertical="center"/>
      <protection/>
    </xf>
    <xf numFmtId="3" fontId="92" fillId="33" borderId="36" xfId="58" applyNumberFormat="1" applyFont="1" applyFill="1" applyBorder="1" applyAlignment="1">
      <alignment horizontal="center" vertical="center"/>
      <protection/>
    </xf>
    <xf numFmtId="3" fontId="74" fillId="33" borderId="51" xfId="58" applyNumberFormat="1" applyFont="1" applyFill="1" applyBorder="1" applyAlignment="1">
      <alignment horizontal="center" vertical="center"/>
      <protection/>
    </xf>
    <xf numFmtId="3" fontId="74" fillId="33" borderId="18" xfId="58" applyNumberFormat="1" applyFont="1" applyFill="1" applyBorder="1" applyAlignment="1">
      <alignment horizontal="center" vertical="center"/>
      <protection/>
    </xf>
    <xf numFmtId="3" fontId="69" fillId="33" borderId="13" xfId="58" applyNumberFormat="1" applyFont="1" applyFill="1" applyBorder="1" applyAlignment="1">
      <alignment horizontal="center" vertical="center"/>
      <protection/>
    </xf>
    <xf numFmtId="3" fontId="80" fillId="33" borderId="13" xfId="58" applyNumberFormat="1" applyFont="1" applyFill="1" applyBorder="1" applyAlignment="1">
      <alignment horizontal="center" vertical="center"/>
      <protection/>
    </xf>
    <xf numFmtId="3" fontId="93" fillId="33" borderId="36" xfId="58" applyNumberFormat="1" applyFont="1" applyFill="1" applyBorder="1" applyAlignment="1">
      <alignment horizontal="center" vertical="center"/>
      <protection/>
    </xf>
    <xf numFmtId="3" fontId="93" fillId="33" borderId="0" xfId="58" applyNumberFormat="1" applyFont="1" applyFill="1" applyBorder="1" applyAlignment="1">
      <alignment horizontal="center" vertical="center"/>
      <protection/>
    </xf>
    <xf numFmtId="3" fontId="93" fillId="33" borderId="14" xfId="58" applyNumberFormat="1" applyFont="1" applyFill="1" applyBorder="1" applyAlignment="1">
      <alignment horizontal="center" vertical="center"/>
      <protection/>
    </xf>
    <xf numFmtId="3" fontId="69" fillId="33" borderId="51" xfId="58" applyNumberFormat="1" applyFont="1" applyFill="1" applyBorder="1" applyAlignment="1">
      <alignment horizontal="center" vertical="center"/>
      <protection/>
    </xf>
    <xf numFmtId="3" fontId="69" fillId="33" borderId="36" xfId="58" applyNumberFormat="1" applyFont="1" applyFill="1" applyBorder="1" applyAlignment="1">
      <alignment horizontal="center" vertical="center"/>
      <protection/>
    </xf>
    <xf numFmtId="3" fontId="69" fillId="33" borderId="21" xfId="58" applyNumberFormat="1" applyFont="1" applyFill="1" applyBorder="1" applyAlignment="1">
      <alignment vertical="center"/>
      <protection/>
    </xf>
    <xf numFmtId="3" fontId="93" fillId="33" borderId="51" xfId="58" applyNumberFormat="1" applyFont="1" applyFill="1" applyBorder="1" applyAlignment="1">
      <alignment horizontal="center" vertical="center"/>
      <protection/>
    </xf>
    <xf numFmtId="3" fontId="93" fillId="33" borderId="21" xfId="58" applyNumberFormat="1" applyFont="1" applyFill="1" applyBorder="1" applyAlignment="1">
      <alignment horizontal="center" vertical="center"/>
      <protection/>
    </xf>
    <xf numFmtId="3" fontId="93" fillId="33" borderId="15" xfId="58" applyNumberFormat="1" applyFont="1" applyFill="1" applyBorder="1" applyAlignment="1">
      <alignment horizontal="center" vertical="center"/>
      <protection/>
    </xf>
    <xf numFmtId="3" fontId="89" fillId="33" borderId="51" xfId="58" applyNumberFormat="1" applyFont="1" applyFill="1" applyBorder="1" applyAlignment="1">
      <alignment horizontal="center" vertical="center"/>
      <protection/>
    </xf>
    <xf numFmtId="3" fontId="89" fillId="33" borderId="36" xfId="58" applyNumberFormat="1" applyFont="1" applyFill="1" applyBorder="1" applyAlignment="1">
      <alignment horizontal="center" vertical="center"/>
      <protection/>
    </xf>
    <xf numFmtId="0" fontId="93" fillId="33" borderId="51" xfId="58" applyFont="1" applyFill="1" applyBorder="1" applyAlignment="1" applyProtection="1">
      <alignment horizontal="center" vertical="center"/>
      <protection locked="0"/>
    </xf>
    <xf numFmtId="0" fontId="93" fillId="33" borderId="36" xfId="58" applyFont="1" applyFill="1" applyBorder="1" applyAlignment="1" applyProtection="1">
      <alignment horizontal="center" vertical="center"/>
      <protection locked="0"/>
    </xf>
    <xf numFmtId="0" fontId="93" fillId="33" borderId="0" xfId="58" applyFont="1" applyFill="1" applyBorder="1" applyAlignment="1" applyProtection="1">
      <alignment horizontal="center" vertical="center"/>
      <protection locked="0"/>
    </xf>
    <xf numFmtId="3" fontId="93" fillId="33" borderId="20" xfId="58" applyNumberFormat="1" applyFont="1" applyFill="1" applyBorder="1" applyAlignment="1">
      <alignment horizontal="center" vertical="center"/>
      <protection/>
    </xf>
    <xf numFmtId="3" fontId="79" fillId="33" borderId="13" xfId="58" applyNumberFormat="1" applyFont="1" applyFill="1" applyBorder="1" applyAlignment="1">
      <alignment horizontal="center" vertical="center"/>
      <protection/>
    </xf>
    <xf numFmtId="0" fontId="69" fillId="33" borderId="90" xfId="58" applyFont="1" applyFill="1" applyBorder="1" applyAlignment="1">
      <alignment horizontal="center" vertical="center"/>
      <protection/>
    </xf>
    <xf numFmtId="0" fontId="56" fillId="33" borderId="44" xfId="64" applyFont="1" applyFill="1" applyBorder="1" applyAlignment="1">
      <alignment horizontal="center" vertical="center"/>
      <protection/>
    </xf>
    <xf numFmtId="0" fontId="74" fillId="33" borderId="52" xfId="58" applyFont="1" applyFill="1" applyBorder="1" applyAlignment="1">
      <alignment horizontal="center" vertical="center"/>
      <protection/>
    </xf>
    <xf numFmtId="0" fontId="74" fillId="33" borderId="47" xfId="58" applyFont="1" applyFill="1" applyBorder="1" applyAlignment="1">
      <alignment horizontal="center" vertical="center"/>
      <protection/>
    </xf>
    <xf numFmtId="0" fontId="74" fillId="33" borderId="96" xfId="58" applyFont="1" applyFill="1" applyBorder="1" applyAlignment="1">
      <alignment horizontal="center" vertical="center"/>
      <protection/>
    </xf>
    <xf numFmtId="0" fontId="74" fillId="33" borderId="45" xfId="58" applyFont="1" applyFill="1" applyBorder="1" applyAlignment="1">
      <alignment horizontal="center" vertical="center"/>
      <protection/>
    </xf>
    <xf numFmtId="0" fontId="56" fillId="33" borderId="42" xfId="64" applyFont="1" applyFill="1" applyBorder="1" applyAlignment="1">
      <alignment horizontal="center" vertical="center"/>
      <protection/>
    </xf>
    <xf numFmtId="0" fontId="56" fillId="33" borderId="52" xfId="64" applyFont="1" applyFill="1" applyBorder="1" applyAlignment="1">
      <alignment horizontal="center" vertical="center"/>
      <protection/>
    </xf>
    <xf numFmtId="0" fontId="74" fillId="33" borderId="15" xfId="58" applyFont="1" applyFill="1" applyBorder="1" applyAlignment="1">
      <alignment horizontal="center" vertical="center"/>
      <protection/>
    </xf>
    <xf numFmtId="0" fontId="56" fillId="33" borderId="0" xfId="64" applyFont="1" applyFill="1" applyBorder="1" applyAlignment="1">
      <alignment horizontal="center" vertical="center"/>
      <protection/>
    </xf>
    <xf numFmtId="0" fontId="28" fillId="0" borderId="22" xfId="61" applyFont="1" applyBorder="1" applyAlignment="1">
      <alignment horizontal="left"/>
      <protection/>
    </xf>
    <xf numFmtId="0" fontId="28" fillId="0" borderId="16" xfId="61" applyFont="1" applyBorder="1" applyAlignment="1">
      <alignment horizontal="left"/>
      <protection/>
    </xf>
    <xf numFmtId="0" fontId="28" fillId="0" borderId="15" xfId="61" applyFont="1" applyBorder="1" applyAlignment="1">
      <alignment horizontal="left" wrapText="1"/>
      <protection/>
    </xf>
    <xf numFmtId="0" fontId="28" fillId="0" borderId="14" xfId="61" applyFont="1" applyBorder="1" applyAlignment="1">
      <alignment horizontal="left" wrapText="1"/>
      <protection/>
    </xf>
  </cellXfs>
  <cellStyles count="6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10" xfId="55"/>
    <cellStyle name="Normál 11" xfId="56"/>
    <cellStyle name="Normál 2" xfId="57"/>
    <cellStyle name="Normál 2 2" xfId="58"/>
    <cellStyle name="Normál 3" xfId="59"/>
    <cellStyle name="Normál 3 2" xfId="60"/>
    <cellStyle name="Normál 4" xfId="61"/>
    <cellStyle name="Normál 4 2" xfId="62"/>
    <cellStyle name="Normál 4 3" xfId="63"/>
    <cellStyle name="Normál 4 4" xfId="64"/>
    <cellStyle name="Normál 5" xfId="65"/>
    <cellStyle name="Normál 6" xfId="66"/>
    <cellStyle name="Normál 7" xfId="67"/>
    <cellStyle name="Normál 8" xfId="68"/>
    <cellStyle name="Normál 9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  <cellStyle name="Százalék 2" xfId="77"/>
    <cellStyle name="Százalék 3" xfId="78"/>
    <cellStyle name="Százalék 4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191"/>
  <sheetViews>
    <sheetView tabSelected="1" zoomScaleSheetLayoutView="100" zoomScalePageLayoutView="0" workbookViewId="0" topLeftCell="A1">
      <selection activeCell="C102" sqref="C102"/>
    </sheetView>
  </sheetViews>
  <sheetFormatPr defaultColWidth="9.00390625" defaultRowHeight="12.75"/>
  <cols>
    <col min="1" max="1" width="7.00390625" style="0" customWidth="1"/>
    <col min="2" max="2" width="60.375" style="0" customWidth="1"/>
    <col min="3" max="3" width="12.75390625" style="0" customWidth="1"/>
    <col min="4" max="4" width="10.75390625" style="0" customWidth="1"/>
    <col min="5" max="5" width="9.125" style="0" hidden="1" customWidth="1"/>
    <col min="6" max="6" width="12.125" style="0" customWidth="1"/>
  </cols>
  <sheetData>
    <row r="1" spans="1:6" ht="25.5">
      <c r="A1" s="1" t="s">
        <v>0</v>
      </c>
      <c r="B1" s="2" t="s">
        <v>1</v>
      </c>
      <c r="C1" s="1" t="s">
        <v>299</v>
      </c>
      <c r="D1" s="3" t="s">
        <v>300</v>
      </c>
      <c r="E1" s="559" t="s">
        <v>4</v>
      </c>
      <c r="F1" s="560"/>
    </row>
    <row r="2" spans="1:7" ht="15.75">
      <c r="A2" s="703" t="s">
        <v>5</v>
      </c>
      <c r="B2" s="704"/>
      <c r="C2" s="704"/>
      <c r="D2" s="704"/>
      <c r="E2" s="704"/>
      <c r="F2" s="705"/>
      <c r="G2" s="127"/>
    </row>
    <row r="3" spans="1:9" ht="12.75">
      <c r="A3" s="310">
        <v>1</v>
      </c>
      <c r="B3" s="311" t="s">
        <v>6</v>
      </c>
      <c r="C3" s="312">
        <f>C4+C7+C11+C12</f>
        <v>0</v>
      </c>
      <c r="D3" s="312">
        <f>D4+D7+D11+D12</f>
        <v>0</v>
      </c>
      <c r="E3" s="561">
        <f>E4+E7+E11+E12</f>
        <v>0</v>
      </c>
      <c r="F3" s="576"/>
      <c r="I3" t="s">
        <v>105</v>
      </c>
    </row>
    <row r="4" spans="1:6" ht="12.75">
      <c r="A4" s="4">
        <v>1.1</v>
      </c>
      <c r="B4" s="5" t="s">
        <v>7</v>
      </c>
      <c r="C4" s="6">
        <f>C5+C6</f>
        <v>0</v>
      </c>
      <c r="D4" s="6">
        <f>D5+D6</f>
        <v>0</v>
      </c>
      <c r="E4" s="562">
        <f>E5+E6</f>
        <v>0</v>
      </c>
      <c r="F4" s="563"/>
    </row>
    <row r="5" spans="1:6" ht="12.75">
      <c r="A5" s="4" t="s">
        <v>8</v>
      </c>
      <c r="B5" s="5" t="s">
        <v>9</v>
      </c>
      <c r="C5" s="7">
        <v>0</v>
      </c>
      <c r="D5" s="7">
        <v>0</v>
      </c>
      <c r="E5" s="84"/>
      <c r="F5" s="84"/>
    </row>
    <row r="6" spans="1:7" ht="12.75">
      <c r="A6" s="4" t="s">
        <v>10</v>
      </c>
      <c r="B6" s="5" t="s">
        <v>11</v>
      </c>
      <c r="C6" s="7">
        <v>0</v>
      </c>
      <c r="D6" s="7">
        <v>0</v>
      </c>
      <c r="E6" s="84"/>
      <c r="F6" s="84"/>
      <c r="G6" s="9"/>
    </row>
    <row r="7" spans="1:6" ht="12.75">
      <c r="A7" s="4">
        <v>1.2</v>
      </c>
      <c r="B7" s="5" t="s">
        <v>12</v>
      </c>
      <c r="C7" s="7">
        <f>C8+C9+C10</f>
        <v>0</v>
      </c>
      <c r="D7" s="7">
        <f>D8+D9+D10</f>
        <v>0</v>
      </c>
      <c r="E7" s="563">
        <f>E8+E9+E10</f>
        <v>0</v>
      </c>
      <c r="F7" s="563"/>
    </row>
    <row r="8" spans="1:6" ht="12.75">
      <c r="A8" s="4" t="s">
        <v>13</v>
      </c>
      <c r="B8" s="5" t="s">
        <v>14</v>
      </c>
      <c r="C8" s="7">
        <f>C9+C10</f>
        <v>0</v>
      </c>
      <c r="D8" s="7">
        <f>D9+D10</f>
        <v>0</v>
      </c>
      <c r="E8" s="563">
        <f>E9+E10</f>
        <v>0</v>
      </c>
      <c r="F8" s="563"/>
    </row>
    <row r="9" spans="1:6" ht="12.75">
      <c r="A9" s="4" t="s">
        <v>15</v>
      </c>
      <c r="B9" s="5" t="s">
        <v>16</v>
      </c>
      <c r="C9" s="7">
        <v>0</v>
      </c>
      <c r="D9" s="7">
        <v>0</v>
      </c>
      <c r="E9" s="84"/>
      <c r="F9" s="84"/>
    </row>
    <row r="10" spans="1:6" ht="12.75">
      <c r="A10" s="4" t="s">
        <v>17</v>
      </c>
      <c r="B10" s="5" t="s">
        <v>18</v>
      </c>
      <c r="C10" s="7">
        <v>0</v>
      </c>
      <c r="D10" s="7">
        <v>0</v>
      </c>
      <c r="E10" s="84"/>
      <c r="F10" s="84"/>
    </row>
    <row r="11" spans="1:6" ht="12.75">
      <c r="A11" s="4" t="s">
        <v>19</v>
      </c>
      <c r="B11" s="5" t="s">
        <v>20</v>
      </c>
      <c r="C11" s="10">
        <v>0</v>
      </c>
      <c r="D11" s="10">
        <v>0</v>
      </c>
      <c r="E11" s="84"/>
      <c r="F11" s="566"/>
    </row>
    <row r="12" spans="1:6" ht="12.75">
      <c r="A12" s="4" t="s">
        <v>21</v>
      </c>
      <c r="B12" s="5" t="s">
        <v>288</v>
      </c>
      <c r="C12" s="10">
        <v>0</v>
      </c>
      <c r="D12" s="10">
        <v>0</v>
      </c>
      <c r="E12" s="84"/>
      <c r="F12" s="566"/>
    </row>
    <row r="13" spans="1:6" ht="12.75">
      <c r="A13" s="313" t="s">
        <v>22</v>
      </c>
      <c r="B13" s="314" t="s">
        <v>23</v>
      </c>
      <c r="C13" s="315">
        <f>C14+C21+C35+C38</f>
        <v>46</v>
      </c>
      <c r="D13" s="315">
        <f>D14+D21+D35+D38</f>
        <v>46</v>
      </c>
      <c r="E13" s="564" t="e">
        <f>E14+E21+E35+E38</f>
        <v>#REF!</v>
      </c>
      <c r="F13" s="336"/>
    </row>
    <row r="14" spans="1:6" ht="12.75">
      <c r="A14" s="14">
        <v>2.1</v>
      </c>
      <c r="B14" s="15" t="s">
        <v>24</v>
      </c>
      <c r="C14" s="17">
        <f>C15+C16+C17+C18+C19+C20</f>
        <v>0</v>
      </c>
      <c r="D14" s="17">
        <f>D15+D16+D17+D18+D19+D20</f>
        <v>0</v>
      </c>
      <c r="E14" s="565">
        <f>E15+E16+E17+E18+E19+E20</f>
        <v>0</v>
      </c>
      <c r="F14" s="565"/>
    </row>
    <row r="15" spans="1:6" ht="12.75">
      <c r="A15" s="4" t="s">
        <v>25</v>
      </c>
      <c r="B15" s="18" t="s">
        <v>273</v>
      </c>
      <c r="C15" s="19">
        <v>0</v>
      </c>
      <c r="D15" s="20">
        <v>0</v>
      </c>
      <c r="E15" s="566"/>
      <c r="F15" s="563"/>
    </row>
    <row r="16" spans="1:6" ht="12.75">
      <c r="A16" s="4"/>
      <c r="B16" s="18" t="s">
        <v>26</v>
      </c>
      <c r="C16" s="16">
        <v>0</v>
      </c>
      <c r="D16" s="21">
        <v>0</v>
      </c>
      <c r="E16" s="566"/>
      <c r="F16" s="563"/>
    </row>
    <row r="17" spans="1:6" ht="12.75">
      <c r="A17" s="4" t="s">
        <v>27</v>
      </c>
      <c r="B17" s="15" t="s">
        <v>28</v>
      </c>
      <c r="C17" s="17">
        <v>0</v>
      </c>
      <c r="D17" s="17">
        <v>0</v>
      </c>
      <c r="E17" s="565">
        <v>0</v>
      </c>
      <c r="F17" s="565"/>
    </row>
    <row r="18" spans="1:6" ht="15" customHeight="1">
      <c r="A18" s="4" t="s">
        <v>235</v>
      </c>
      <c r="B18" s="16" t="s">
        <v>31</v>
      </c>
      <c r="C18" s="16">
        <v>0</v>
      </c>
      <c r="D18" s="7">
        <v>0</v>
      </c>
      <c r="E18" s="566"/>
      <c r="F18" s="563"/>
    </row>
    <row r="19" spans="1:6" ht="15.75" customHeight="1">
      <c r="A19" s="4" t="s">
        <v>30</v>
      </c>
      <c r="B19" s="15" t="s">
        <v>33</v>
      </c>
      <c r="C19" s="16">
        <v>0</v>
      </c>
      <c r="D19" s="17">
        <v>0</v>
      </c>
      <c r="E19" s="567">
        <v>0</v>
      </c>
      <c r="F19" s="565"/>
    </row>
    <row r="20" spans="1:6" ht="12.75">
      <c r="A20" s="23" t="s">
        <v>32</v>
      </c>
      <c r="B20" s="24" t="s">
        <v>35</v>
      </c>
      <c r="C20" s="16">
        <v>0</v>
      </c>
      <c r="D20" s="7">
        <v>0</v>
      </c>
      <c r="E20" s="566"/>
      <c r="F20" s="577"/>
    </row>
    <row r="21" spans="1:6" ht="12.75">
      <c r="A21" s="23">
        <v>2.2</v>
      </c>
      <c r="B21" s="24" t="s">
        <v>36</v>
      </c>
      <c r="C21" s="17">
        <f>C22+C29+C32</f>
        <v>0</v>
      </c>
      <c r="D21" s="17">
        <f>D22+D29+D32</f>
        <v>0</v>
      </c>
      <c r="E21" s="565" t="e">
        <f>E22+E29+E32</f>
        <v>#REF!</v>
      </c>
      <c r="F21" s="565"/>
    </row>
    <row r="22" spans="1:6" ht="12.75">
      <c r="A22" s="25" t="s">
        <v>37</v>
      </c>
      <c r="B22" s="15" t="s">
        <v>38</v>
      </c>
      <c r="C22" s="10">
        <f>C23+C24+C25+C26+C27+C28</f>
        <v>0</v>
      </c>
      <c r="D22" s="10">
        <f>D23+D24+D25+D26+D27+D28</f>
        <v>0</v>
      </c>
      <c r="E22" s="566">
        <f>E23+E24+E25+E26+E27+E28</f>
        <v>150000</v>
      </c>
      <c r="F22" s="566"/>
    </row>
    <row r="23" spans="1:6" ht="12.75">
      <c r="A23" s="26" t="s">
        <v>39</v>
      </c>
      <c r="B23" s="27" t="s">
        <v>40</v>
      </c>
      <c r="C23" s="28">
        <v>0</v>
      </c>
      <c r="D23" s="29">
        <v>0</v>
      </c>
      <c r="E23" s="568"/>
      <c r="F23" s="569"/>
    </row>
    <row r="24" spans="1:6" ht="12.75">
      <c r="A24" s="26" t="s">
        <v>41</v>
      </c>
      <c r="B24" s="27" t="s">
        <v>42</v>
      </c>
      <c r="C24" s="28">
        <v>0</v>
      </c>
      <c r="D24" s="29">
        <v>0</v>
      </c>
      <c r="E24" s="568"/>
      <c r="F24" s="569"/>
    </row>
    <row r="25" spans="1:6" ht="12.75">
      <c r="A25" s="26" t="s">
        <v>43</v>
      </c>
      <c r="B25" s="27" t="s">
        <v>44</v>
      </c>
      <c r="C25" s="28">
        <v>0</v>
      </c>
      <c r="D25" s="29">
        <v>0</v>
      </c>
      <c r="E25" s="568"/>
      <c r="F25" s="569"/>
    </row>
    <row r="26" spans="1:6" ht="12.75">
      <c r="A26" s="26" t="s">
        <v>45</v>
      </c>
      <c r="B26" s="27" t="s">
        <v>46</v>
      </c>
      <c r="C26" s="28">
        <v>0</v>
      </c>
      <c r="D26" s="29">
        <v>0</v>
      </c>
      <c r="E26" s="568"/>
      <c r="F26" s="569"/>
    </row>
    <row r="27" spans="1:6" ht="12.75">
      <c r="A27" s="26" t="s">
        <v>47</v>
      </c>
      <c r="B27" s="27" t="s">
        <v>48</v>
      </c>
      <c r="C27" s="28">
        <v>0</v>
      </c>
      <c r="D27" s="29">
        <v>0</v>
      </c>
      <c r="E27" s="568"/>
      <c r="F27" s="569"/>
    </row>
    <row r="28" spans="1:6" ht="12.75">
      <c r="A28" s="26" t="s">
        <v>49</v>
      </c>
      <c r="B28" s="27" t="s">
        <v>50</v>
      </c>
      <c r="C28" s="28">
        <v>0</v>
      </c>
      <c r="D28" s="28">
        <v>0</v>
      </c>
      <c r="E28" s="569">
        <v>150000</v>
      </c>
      <c r="F28" s="569"/>
    </row>
    <row r="29" spans="1:6" ht="12.75">
      <c r="A29" s="25" t="s">
        <v>51</v>
      </c>
      <c r="B29" s="30" t="s">
        <v>52</v>
      </c>
      <c r="C29" s="10">
        <f>C30+C31</f>
        <v>0</v>
      </c>
      <c r="D29" s="10">
        <f>D30+D31</f>
        <v>0</v>
      </c>
      <c r="E29" s="566">
        <f>E30+E31</f>
        <v>0</v>
      </c>
      <c r="F29" s="566"/>
    </row>
    <row r="30" spans="1:6" ht="12.75">
      <c r="A30" s="31" t="s">
        <v>53</v>
      </c>
      <c r="B30" s="22" t="s">
        <v>54</v>
      </c>
      <c r="C30" s="28">
        <v>0</v>
      </c>
      <c r="D30" s="29">
        <v>0</v>
      </c>
      <c r="E30" s="568"/>
      <c r="F30" s="569"/>
    </row>
    <row r="31" spans="1:6" ht="12.75">
      <c r="A31" s="31" t="s">
        <v>55</v>
      </c>
      <c r="B31" s="22" t="s">
        <v>56</v>
      </c>
      <c r="C31" s="32">
        <v>0</v>
      </c>
      <c r="D31" s="33">
        <v>0</v>
      </c>
      <c r="E31" s="570"/>
      <c r="F31" s="569"/>
    </row>
    <row r="32" spans="1:6" ht="12.75">
      <c r="A32" s="34" t="s">
        <v>57</v>
      </c>
      <c r="B32" s="16" t="s">
        <v>58</v>
      </c>
      <c r="C32" s="35">
        <f>C33+C34</f>
        <v>0</v>
      </c>
      <c r="D32" s="35">
        <f>D33+D34</f>
        <v>0</v>
      </c>
      <c r="E32" s="571" t="e">
        <f>E33+#REF!+E34+#REF!</f>
        <v>#REF!</v>
      </c>
      <c r="F32" s="578"/>
    </row>
    <row r="33" spans="1:6" ht="12.75">
      <c r="A33" s="31" t="s">
        <v>59</v>
      </c>
      <c r="B33" s="22" t="s">
        <v>60</v>
      </c>
      <c r="C33" s="32">
        <v>0</v>
      </c>
      <c r="D33" s="33">
        <v>0</v>
      </c>
      <c r="E33" s="570"/>
      <c r="F33" s="569"/>
    </row>
    <row r="34" spans="1:6" ht="13.5" customHeight="1">
      <c r="A34" s="31" t="s">
        <v>61</v>
      </c>
      <c r="B34" s="22" t="s">
        <v>62</v>
      </c>
      <c r="C34" s="32">
        <v>0</v>
      </c>
      <c r="D34" s="33">
        <v>0</v>
      </c>
      <c r="E34" s="570"/>
      <c r="F34" s="569"/>
    </row>
    <row r="35" spans="1:6" ht="12.75">
      <c r="A35" s="36">
        <v>2.3</v>
      </c>
      <c r="B35" s="16" t="s">
        <v>63</v>
      </c>
      <c r="C35" s="37">
        <f>C36+C37</f>
        <v>46</v>
      </c>
      <c r="D35" s="37">
        <f>D36+D37</f>
        <v>46</v>
      </c>
      <c r="E35" s="572">
        <f>E36+E37</f>
        <v>0</v>
      </c>
      <c r="F35" s="84"/>
    </row>
    <row r="36" spans="1:7" ht="12.75">
      <c r="A36" s="36" t="s">
        <v>64</v>
      </c>
      <c r="B36" s="18" t="s">
        <v>65</v>
      </c>
      <c r="C36" s="37">
        <v>46</v>
      </c>
      <c r="D36" s="37">
        <v>46</v>
      </c>
      <c r="E36" s="572"/>
      <c r="F36" s="84"/>
      <c r="G36" s="9"/>
    </row>
    <row r="37" spans="1:6" ht="12.75">
      <c r="A37" s="36" t="s">
        <v>66</v>
      </c>
      <c r="B37" s="18" t="s">
        <v>274</v>
      </c>
      <c r="C37" s="10">
        <v>0</v>
      </c>
      <c r="D37" s="10">
        <v>0</v>
      </c>
      <c r="E37" s="566"/>
      <c r="F37" s="566"/>
    </row>
    <row r="38" spans="1:6" ht="12.75">
      <c r="A38" s="36">
        <v>2.4</v>
      </c>
      <c r="B38" s="18" t="s">
        <v>12</v>
      </c>
      <c r="C38" s="10">
        <f>C39+C40</f>
        <v>0</v>
      </c>
      <c r="D38" s="10">
        <f>D39+D40</f>
        <v>0</v>
      </c>
      <c r="E38" s="566">
        <f>E39+E40</f>
        <v>0</v>
      </c>
      <c r="F38" s="566"/>
    </row>
    <row r="39" spans="1:6" ht="12.75">
      <c r="A39" s="36" t="s">
        <v>67</v>
      </c>
      <c r="B39" s="18" t="s">
        <v>275</v>
      </c>
      <c r="C39" s="10">
        <v>0</v>
      </c>
      <c r="D39" s="10">
        <v>0</v>
      </c>
      <c r="E39" s="566"/>
      <c r="F39" s="566"/>
    </row>
    <row r="40" spans="1:6" ht="12.75">
      <c r="A40" s="36" t="s">
        <v>68</v>
      </c>
      <c r="B40" s="18" t="s">
        <v>14</v>
      </c>
      <c r="C40" s="21">
        <v>0</v>
      </c>
      <c r="D40" s="21">
        <v>0</v>
      </c>
      <c r="E40" s="573"/>
      <c r="F40" s="573"/>
    </row>
    <row r="41" spans="1:6" ht="13.5">
      <c r="A41" s="316" t="s">
        <v>70</v>
      </c>
      <c r="B41" s="317" t="s">
        <v>71</v>
      </c>
      <c r="C41" s="318">
        <f>C3+C13</f>
        <v>46</v>
      </c>
      <c r="D41" s="318">
        <f>D3+D13</f>
        <v>46</v>
      </c>
      <c r="E41" s="574" t="e">
        <f>E3+E13</f>
        <v>#REF!</v>
      </c>
      <c r="F41" s="579"/>
    </row>
    <row r="42" spans="1:6" ht="24.75" customHeight="1">
      <c r="A42" s="1" t="s">
        <v>0</v>
      </c>
      <c r="B42" s="2" t="s">
        <v>1</v>
      </c>
      <c r="C42" s="1" t="s">
        <v>2</v>
      </c>
      <c r="D42" s="3" t="s">
        <v>3</v>
      </c>
      <c r="E42" s="559" t="s">
        <v>4</v>
      </c>
      <c r="F42" s="560"/>
    </row>
    <row r="43" spans="1:6" ht="15.75">
      <c r="A43" s="706" t="s">
        <v>72</v>
      </c>
      <c r="B43" s="706"/>
      <c r="C43" s="706"/>
      <c r="D43" s="706"/>
      <c r="E43" s="706"/>
      <c r="F43" s="707"/>
    </row>
    <row r="44" spans="1:6" ht="12.75">
      <c r="A44" s="319" t="s">
        <v>73</v>
      </c>
      <c r="B44" s="320" t="s">
        <v>74</v>
      </c>
      <c r="C44" s="321">
        <f>C45+C46</f>
        <v>0</v>
      </c>
      <c r="D44" s="321">
        <f>D45+D46</f>
        <v>0</v>
      </c>
      <c r="E44" s="580">
        <f>E45+E46</f>
        <v>0</v>
      </c>
      <c r="F44" s="586"/>
    </row>
    <row r="45" spans="1:6" ht="12.75">
      <c r="A45" s="38">
        <v>1.1</v>
      </c>
      <c r="B45" s="16" t="s">
        <v>75</v>
      </c>
      <c r="C45" s="39">
        <v>0</v>
      </c>
      <c r="D45" s="39">
        <v>0</v>
      </c>
      <c r="E45" s="581"/>
      <c r="F45" s="566"/>
    </row>
    <row r="46" spans="1:6" ht="12.75">
      <c r="A46" s="36">
        <v>1.2</v>
      </c>
      <c r="B46" s="16" t="s">
        <v>76</v>
      </c>
      <c r="C46" s="10">
        <f>C47+C50+C51</f>
        <v>0</v>
      </c>
      <c r="D46" s="10">
        <v>0</v>
      </c>
      <c r="E46" s="566">
        <f>E47+E50+E51</f>
        <v>0</v>
      </c>
      <c r="F46" s="566"/>
    </row>
    <row r="47" spans="1:6" ht="12.75">
      <c r="A47" s="36" t="s">
        <v>13</v>
      </c>
      <c r="B47" s="16" t="s">
        <v>77</v>
      </c>
      <c r="C47" s="10">
        <f>C48+C49</f>
        <v>0</v>
      </c>
      <c r="D47" s="10">
        <v>0</v>
      </c>
      <c r="E47" s="566">
        <f>E48+E49</f>
        <v>0</v>
      </c>
      <c r="F47" s="566"/>
    </row>
    <row r="48" spans="1:6" ht="12.75">
      <c r="A48" s="36" t="s">
        <v>15</v>
      </c>
      <c r="B48" s="16" t="s">
        <v>78</v>
      </c>
      <c r="C48" s="10">
        <v>0</v>
      </c>
      <c r="D48" s="10">
        <v>0</v>
      </c>
      <c r="E48" s="84"/>
      <c r="F48" s="566"/>
    </row>
    <row r="49" spans="1:6" ht="12.75">
      <c r="A49" s="36" t="s">
        <v>17</v>
      </c>
      <c r="B49" s="16" t="s">
        <v>79</v>
      </c>
      <c r="C49" s="10">
        <v>0</v>
      </c>
      <c r="D49" s="10">
        <v>0</v>
      </c>
      <c r="E49" s="84"/>
      <c r="F49" s="566"/>
    </row>
    <row r="50" spans="1:6" ht="12.75">
      <c r="A50" s="36" t="s">
        <v>19</v>
      </c>
      <c r="B50" s="16" t="s">
        <v>80</v>
      </c>
      <c r="C50" s="10">
        <v>0</v>
      </c>
      <c r="D50" s="10">
        <v>0</v>
      </c>
      <c r="E50" s="84"/>
      <c r="F50" s="566"/>
    </row>
    <row r="51" spans="1:6" ht="12.75" customHeight="1">
      <c r="A51" s="40" t="s">
        <v>21</v>
      </c>
      <c r="B51" s="41" t="s">
        <v>81</v>
      </c>
      <c r="C51" s="12">
        <v>0</v>
      </c>
      <c r="D51" s="12">
        <v>0</v>
      </c>
      <c r="E51" s="84"/>
      <c r="F51" s="566"/>
    </row>
    <row r="52" spans="1:6" ht="12.75">
      <c r="A52" s="319" t="s">
        <v>22</v>
      </c>
      <c r="B52" s="322" t="s">
        <v>82</v>
      </c>
      <c r="C52" s="58">
        <f>C53+C57</f>
        <v>0</v>
      </c>
      <c r="D52" s="58">
        <f>D53+D57</f>
        <v>0</v>
      </c>
      <c r="E52" s="582" t="e">
        <f>E53+E57</f>
        <v>#REF!</v>
      </c>
      <c r="F52" s="587"/>
    </row>
    <row r="53" spans="1:6" ht="12.75">
      <c r="A53" s="48">
        <v>2.1</v>
      </c>
      <c r="B53" s="5" t="s">
        <v>83</v>
      </c>
      <c r="C53" s="6">
        <f>C54+C55</f>
        <v>0</v>
      </c>
      <c r="D53" s="6">
        <f>D54+D58</f>
        <v>0</v>
      </c>
      <c r="E53" s="562" t="e">
        <f>E54+E58</f>
        <v>#REF!</v>
      </c>
      <c r="F53" s="563"/>
    </row>
    <row r="54" spans="1:6" ht="12.75">
      <c r="A54" s="48" t="s">
        <v>25</v>
      </c>
      <c r="B54" s="5" t="s">
        <v>84</v>
      </c>
      <c r="C54" s="21">
        <v>0</v>
      </c>
      <c r="D54" s="21">
        <v>0</v>
      </c>
      <c r="E54" s="583" t="e">
        <f>#REF!+#REF!+#REF!</f>
        <v>#REF!</v>
      </c>
      <c r="F54" s="583"/>
    </row>
    <row r="55" spans="1:6" ht="12" customHeight="1">
      <c r="A55" s="48" t="s">
        <v>27</v>
      </c>
      <c r="B55" s="5" t="s">
        <v>85</v>
      </c>
      <c r="C55" s="21">
        <f>C56</f>
        <v>0</v>
      </c>
      <c r="D55" s="21">
        <f>D56</f>
        <v>0</v>
      </c>
      <c r="E55" s="583" t="e">
        <f>#REF!+#REF!+#REF!+E56</f>
        <v>#REF!</v>
      </c>
      <c r="F55" s="583"/>
    </row>
    <row r="56" spans="1:6" ht="12.75">
      <c r="A56" s="49" t="s">
        <v>276</v>
      </c>
      <c r="B56" s="50" t="s">
        <v>277</v>
      </c>
      <c r="C56" s="21">
        <v>0</v>
      </c>
      <c r="D56" s="21">
        <v>0</v>
      </c>
      <c r="E56" s="573"/>
      <c r="F56" s="84"/>
    </row>
    <row r="57" spans="1:6" ht="12.75">
      <c r="A57" s="48" t="s">
        <v>37</v>
      </c>
      <c r="B57" s="5" t="s">
        <v>264</v>
      </c>
      <c r="C57" s="21">
        <v>0</v>
      </c>
      <c r="D57" s="21">
        <v>0</v>
      </c>
      <c r="E57" s="573"/>
      <c r="F57" s="573"/>
    </row>
    <row r="58" spans="1:6" ht="12.75">
      <c r="A58" s="48">
        <v>2.2</v>
      </c>
      <c r="B58" s="5" t="s">
        <v>87</v>
      </c>
      <c r="C58" s="21">
        <v>0</v>
      </c>
      <c r="D58" s="21">
        <v>0</v>
      </c>
      <c r="E58" s="573"/>
      <c r="F58" s="573"/>
    </row>
    <row r="59" spans="1:6" ht="12.75">
      <c r="A59" s="48">
        <v>2.3</v>
      </c>
      <c r="B59" s="5" t="s">
        <v>76</v>
      </c>
      <c r="C59" s="21">
        <f>C60+C61</f>
        <v>0</v>
      </c>
      <c r="D59" s="21">
        <f>D60+D61</f>
        <v>0</v>
      </c>
      <c r="E59" s="583">
        <f>E60+E61</f>
        <v>0</v>
      </c>
      <c r="F59" s="583"/>
    </row>
    <row r="60" spans="1:6" ht="12.75">
      <c r="A60" s="49" t="s">
        <v>64</v>
      </c>
      <c r="B60" s="27" t="s">
        <v>265</v>
      </c>
      <c r="C60" s="21">
        <v>0</v>
      </c>
      <c r="D60" s="21">
        <v>0</v>
      </c>
      <c r="E60" s="573"/>
      <c r="F60" s="573"/>
    </row>
    <row r="61" spans="1:6" ht="12.75">
      <c r="A61" s="49" t="s">
        <v>66</v>
      </c>
      <c r="B61" s="27" t="s">
        <v>278</v>
      </c>
      <c r="C61" s="21">
        <v>0</v>
      </c>
      <c r="D61" s="7">
        <v>0</v>
      </c>
      <c r="E61" s="84"/>
      <c r="F61" s="84"/>
    </row>
    <row r="62" spans="1:6" ht="13.5">
      <c r="A62" s="323" t="s">
        <v>88</v>
      </c>
      <c r="B62" s="324" t="s">
        <v>89</v>
      </c>
      <c r="C62" s="325">
        <f>C44+C52</f>
        <v>0</v>
      </c>
      <c r="D62" s="325">
        <f>D44+D52</f>
        <v>0</v>
      </c>
      <c r="E62" s="584" t="e">
        <f>E44+E52</f>
        <v>#REF!</v>
      </c>
      <c r="F62" s="588"/>
    </row>
    <row r="63" spans="1:6" ht="13.5">
      <c r="A63" s="323" t="s">
        <v>90</v>
      </c>
      <c r="B63" s="324" t="s">
        <v>91</v>
      </c>
      <c r="C63" s="326">
        <f>C64+C65</f>
        <v>0</v>
      </c>
      <c r="D63" s="325">
        <f>D64+D65</f>
        <v>0</v>
      </c>
      <c r="E63" s="584">
        <f>E64+E65</f>
        <v>0</v>
      </c>
      <c r="F63" s="588"/>
    </row>
    <row r="64" spans="1:6" ht="12.75">
      <c r="A64" s="53" t="s">
        <v>73</v>
      </c>
      <c r="B64" s="5" t="s">
        <v>92</v>
      </c>
      <c r="C64" s="54">
        <v>0</v>
      </c>
      <c r="D64" s="54">
        <v>0</v>
      </c>
      <c r="E64" s="44"/>
      <c r="F64" s="589"/>
    </row>
    <row r="65" spans="1:6" ht="12.75">
      <c r="A65" s="53" t="s">
        <v>22</v>
      </c>
      <c r="B65" s="5" t="s">
        <v>93</v>
      </c>
      <c r="C65" s="54">
        <v>0</v>
      </c>
      <c r="D65" s="54">
        <v>0</v>
      </c>
      <c r="E65" s="44"/>
      <c r="F65" s="589"/>
    </row>
    <row r="66" spans="1:6" ht="12.75">
      <c r="A66" s="708" t="s">
        <v>266</v>
      </c>
      <c r="B66" s="708"/>
      <c r="C66" s="344">
        <f>C41+C62+C63</f>
        <v>46</v>
      </c>
      <c r="D66" s="344">
        <f>D41+D62+D63</f>
        <v>46</v>
      </c>
      <c r="E66" s="585" t="e">
        <f>E41+E62+E63</f>
        <v>#REF!</v>
      </c>
      <c r="F66" s="590"/>
    </row>
    <row r="67" spans="1:6" ht="15.75">
      <c r="A67" s="709" t="s">
        <v>269</v>
      </c>
      <c r="B67" s="709"/>
      <c r="C67" s="709"/>
      <c r="D67" s="709"/>
      <c r="E67" s="709"/>
      <c r="F67" s="710"/>
    </row>
    <row r="68" spans="1:6" ht="12.75">
      <c r="A68" s="55">
        <v>1.1</v>
      </c>
      <c r="B68" s="5" t="s">
        <v>96</v>
      </c>
      <c r="C68" s="10">
        <v>0</v>
      </c>
      <c r="D68" s="10">
        <v>0</v>
      </c>
      <c r="E68" s="83"/>
      <c r="F68" s="589"/>
    </row>
    <row r="69" spans="1:6" ht="12.75">
      <c r="A69" s="36">
        <v>1.2</v>
      </c>
      <c r="B69" s="5" t="s">
        <v>97</v>
      </c>
      <c r="C69" s="21">
        <v>0</v>
      </c>
      <c r="D69" s="21">
        <v>0</v>
      </c>
      <c r="E69" s="84"/>
      <c r="F69" s="563"/>
    </row>
    <row r="70" spans="1:6" ht="12.75">
      <c r="A70" s="11">
        <v>2.1</v>
      </c>
      <c r="B70" s="5" t="s">
        <v>98</v>
      </c>
      <c r="C70" s="10">
        <v>0</v>
      </c>
      <c r="D70" s="10">
        <v>0</v>
      </c>
      <c r="E70" s="84"/>
      <c r="F70" s="84"/>
    </row>
    <row r="71" spans="1:6" ht="12.75">
      <c r="A71" s="36">
        <v>2.2</v>
      </c>
      <c r="B71" s="5" t="s">
        <v>99</v>
      </c>
      <c r="C71" s="21">
        <v>0</v>
      </c>
      <c r="D71" s="7">
        <v>0</v>
      </c>
      <c r="E71" s="85"/>
      <c r="F71" s="563"/>
    </row>
    <row r="72" spans="1:6" ht="13.5">
      <c r="A72" s="711" t="s">
        <v>270</v>
      </c>
      <c r="B72" s="712"/>
      <c r="C72" s="325">
        <f>SUM(C68:C71)</f>
        <v>0</v>
      </c>
      <c r="D72" s="325">
        <f>SUM(D68:D71)</f>
        <v>0</v>
      </c>
      <c r="E72" s="584">
        <f>SUM(E68:E71)</f>
        <v>0</v>
      </c>
      <c r="F72" s="588"/>
    </row>
    <row r="73" spans="1:6" ht="12.75" customHeight="1">
      <c r="A73" s="717" t="s">
        <v>271</v>
      </c>
      <c r="B73" s="717"/>
      <c r="C73" s="717"/>
      <c r="D73" s="717"/>
      <c r="E73" s="717"/>
      <c r="F73" s="710"/>
    </row>
    <row r="74" spans="1:7" ht="12.75">
      <c r="A74" s="53"/>
      <c r="B74" s="521" t="s">
        <v>297</v>
      </c>
      <c r="C74" s="21">
        <v>0</v>
      </c>
      <c r="D74" s="7">
        <v>0</v>
      </c>
      <c r="E74" s="84"/>
      <c r="F74" s="563"/>
      <c r="G74" s="57"/>
    </row>
    <row r="75" spans="1:6" ht="12.75">
      <c r="A75" s="718" t="s">
        <v>267</v>
      </c>
      <c r="B75" s="719"/>
      <c r="C75" s="58">
        <f>C66+C72+C74</f>
        <v>46</v>
      </c>
      <c r="D75" s="58">
        <f>D66+D72+D74</f>
        <v>46</v>
      </c>
      <c r="E75" s="582" t="e">
        <f>E66+E72+#REF!</f>
        <v>#REF!</v>
      </c>
      <c r="F75" s="587"/>
    </row>
    <row r="76" spans="1:6" ht="17.25" customHeight="1">
      <c r="A76" s="717"/>
      <c r="B76" s="717"/>
      <c r="C76" s="717"/>
      <c r="D76" s="717"/>
      <c r="E76" s="717"/>
      <c r="F76" s="710"/>
    </row>
    <row r="77" spans="1:6" s="519" customFormat="1" ht="15.75" customHeight="1">
      <c r="A77" s="715" t="s">
        <v>0</v>
      </c>
      <c r="B77" s="713" t="s">
        <v>108</v>
      </c>
      <c r="C77" s="715" t="s">
        <v>301</v>
      </c>
      <c r="D77" s="715" t="s">
        <v>300</v>
      </c>
      <c r="E77" s="591" t="e">
        <v>#REF!</v>
      </c>
      <c r="F77" s="720"/>
    </row>
    <row r="78" spans="1:6" s="519" customFormat="1" ht="11.25" customHeight="1">
      <c r="A78" s="716"/>
      <c r="B78" s="714"/>
      <c r="C78" s="716"/>
      <c r="D78" s="716"/>
      <c r="E78" s="592" t="s">
        <v>4</v>
      </c>
      <c r="F78" s="720"/>
    </row>
    <row r="79" spans="1:6" ht="15.75">
      <c r="A79" s="726" t="s">
        <v>110</v>
      </c>
      <c r="B79" s="727"/>
      <c r="C79" s="727"/>
      <c r="D79" s="727"/>
      <c r="E79" s="727"/>
      <c r="F79" s="707"/>
    </row>
    <row r="80" spans="1:6" ht="12.75">
      <c r="A80" s="328" t="s">
        <v>73</v>
      </c>
      <c r="B80" s="329" t="s">
        <v>111</v>
      </c>
      <c r="C80" s="58">
        <f>C81+C82+C83+C84+C89</f>
        <v>0</v>
      </c>
      <c r="D80" s="58">
        <f>D81+D82+D83+D84+D89</f>
        <v>0</v>
      </c>
      <c r="E80" s="582">
        <f>E81+E82+E83+E84+E89</f>
        <v>0</v>
      </c>
      <c r="F80" s="587"/>
    </row>
    <row r="81" spans="1:6" ht="12.75">
      <c r="A81" s="67">
        <v>1.1</v>
      </c>
      <c r="B81" s="68" t="s">
        <v>112</v>
      </c>
      <c r="C81" s="10">
        <v>0</v>
      </c>
      <c r="D81" s="10">
        <v>0</v>
      </c>
      <c r="E81" s="84"/>
      <c r="F81" s="566"/>
    </row>
    <row r="82" spans="1:6" ht="12.75">
      <c r="A82" s="67">
        <v>1.2</v>
      </c>
      <c r="B82" s="68" t="s">
        <v>113</v>
      </c>
      <c r="C82" s="10">
        <v>0</v>
      </c>
      <c r="D82" s="10">
        <v>0</v>
      </c>
      <c r="E82" s="84"/>
      <c r="F82" s="566"/>
    </row>
    <row r="83" spans="1:6" ht="12.75">
      <c r="A83" s="67">
        <v>1.3</v>
      </c>
      <c r="B83" s="5" t="s">
        <v>114</v>
      </c>
      <c r="C83" s="10">
        <v>0</v>
      </c>
      <c r="D83" s="10">
        <v>0</v>
      </c>
      <c r="E83" s="84"/>
      <c r="F83" s="566"/>
    </row>
    <row r="84" spans="1:6" ht="12.75">
      <c r="A84" s="67">
        <v>1.4</v>
      </c>
      <c r="B84" s="5" t="s">
        <v>115</v>
      </c>
      <c r="C84" s="10">
        <v>0</v>
      </c>
      <c r="D84" s="10">
        <v>0</v>
      </c>
      <c r="E84" s="566">
        <f>E85+E86+E87+E88</f>
        <v>0</v>
      </c>
      <c r="F84" s="566"/>
    </row>
    <row r="85" spans="1:6" ht="12.75">
      <c r="A85" s="67" t="s">
        <v>116</v>
      </c>
      <c r="B85" s="16" t="s">
        <v>117</v>
      </c>
      <c r="C85" s="10">
        <v>0</v>
      </c>
      <c r="D85" s="10">
        <v>0</v>
      </c>
      <c r="E85" s="84"/>
      <c r="F85" s="566"/>
    </row>
    <row r="86" spans="1:6" ht="12.75">
      <c r="A86" s="67" t="s">
        <v>118</v>
      </c>
      <c r="B86" s="16" t="s">
        <v>119</v>
      </c>
      <c r="C86" s="10">
        <v>0</v>
      </c>
      <c r="D86" s="10">
        <v>0</v>
      </c>
      <c r="E86" s="84"/>
      <c r="F86" s="566"/>
    </row>
    <row r="87" spans="1:7" ht="12.75">
      <c r="A87" s="53" t="s">
        <v>120</v>
      </c>
      <c r="B87" s="16" t="s">
        <v>121</v>
      </c>
      <c r="C87" s="10">
        <v>0</v>
      </c>
      <c r="D87" s="10">
        <v>0</v>
      </c>
      <c r="E87" s="84"/>
      <c r="F87" s="566"/>
      <c r="G87" s="9"/>
    </row>
    <row r="88" spans="1:6" ht="12.75">
      <c r="A88" s="53" t="s">
        <v>122</v>
      </c>
      <c r="B88" s="16" t="s">
        <v>123</v>
      </c>
      <c r="C88" s="10">
        <v>0</v>
      </c>
      <c r="D88" s="10">
        <v>0</v>
      </c>
      <c r="E88" s="84"/>
      <c r="F88" s="566"/>
    </row>
    <row r="89" spans="1:6" ht="12.75">
      <c r="A89" s="69">
        <v>1.5</v>
      </c>
      <c r="B89" s="70" t="s">
        <v>124</v>
      </c>
      <c r="C89" s="12">
        <v>0</v>
      </c>
      <c r="D89" s="12">
        <v>0</v>
      </c>
      <c r="E89" s="593"/>
      <c r="F89" s="566"/>
    </row>
    <row r="90" spans="1:6" ht="12.75">
      <c r="A90" s="330">
        <v>2</v>
      </c>
      <c r="B90" s="331" t="s">
        <v>125</v>
      </c>
      <c r="C90" s="332">
        <f>C91+C100+C101+C102</f>
        <v>46</v>
      </c>
      <c r="D90" s="332">
        <f>D91+D100+D101+D102</f>
        <v>46</v>
      </c>
      <c r="E90" s="332">
        <f>E91+E100+E101+E102</f>
        <v>0</v>
      </c>
      <c r="F90" s="575"/>
    </row>
    <row r="91" spans="1:6" ht="12.75">
      <c r="A91" s="72">
        <v>2.1</v>
      </c>
      <c r="B91" s="73" t="s">
        <v>126</v>
      </c>
      <c r="C91" s="39">
        <f>C92+C93+C94+C95</f>
        <v>0</v>
      </c>
      <c r="D91" s="39">
        <f>D92+D93+D94+D95</f>
        <v>0</v>
      </c>
      <c r="E91" s="594">
        <f>E92+E93+E94+E95</f>
        <v>0</v>
      </c>
      <c r="F91" s="566"/>
    </row>
    <row r="92" spans="1:6" ht="12.75">
      <c r="A92" s="74" t="s">
        <v>25</v>
      </c>
      <c r="B92" s="22" t="s">
        <v>280</v>
      </c>
      <c r="C92" s="75">
        <v>0</v>
      </c>
      <c r="D92" s="75">
        <v>0</v>
      </c>
      <c r="E92" s="569"/>
      <c r="F92" s="569"/>
    </row>
    <row r="93" spans="1:6" ht="12.75">
      <c r="A93" s="74" t="s">
        <v>27</v>
      </c>
      <c r="B93" s="22" t="s">
        <v>279</v>
      </c>
      <c r="C93" s="75">
        <v>0</v>
      </c>
      <c r="D93" s="75">
        <v>0</v>
      </c>
      <c r="E93" s="569"/>
      <c r="F93" s="569"/>
    </row>
    <row r="94" spans="1:7" ht="12.75">
      <c r="A94" s="74" t="s">
        <v>29</v>
      </c>
      <c r="B94" s="27" t="s">
        <v>281</v>
      </c>
      <c r="C94" s="75">
        <v>0</v>
      </c>
      <c r="D94" s="75">
        <v>0</v>
      </c>
      <c r="E94" s="569"/>
      <c r="F94" s="569"/>
      <c r="G94" s="9"/>
    </row>
    <row r="95" spans="1:6" ht="12.75">
      <c r="A95" s="74" t="s">
        <v>30</v>
      </c>
      <c r="B95" s="27" t="s">
        <v>282</v>
      </c>
      <c r="C95" s="75">
        <f>C96+C97+C98+C99</f>
        <v>0</v>
      </c>
      <c r="D95" s="75">
        <f>D96+D97+D98+D99</f>
        <v>0</v>
      </c>
      <c r="E95" s="595">
        <f>E96+E97+E98+E99</f>
        <v>0</v>
      </c>
      <c r="F95" s="595"/>
    </row>
    <row r="96" spans="1:6" ht="12.75">
      <c r="A96" s="74" t="s">
        <v>127</v>
      </c>
      <c r="B96" s="22" t="s">
        <v>128</v>
      </c>
      <c r="C96" s="75">
        <v>0</v>
      </c>
      <c r="D96" s="75">
        <v>0</v>
      </c>
      <c r="E96" s="569"/>
      <c r="F96" s="569"/>
    </row>
    <row r="97" spans="1:6" ht="12.75">
      <c r="A97" s="74" t="s">
        <v>129</v>
      </c>
      <c r="B97" s="22" t="s">
        <v>283</v>
      </c>
      <c r="C97" s="75">
        <v>0</v>
      </c>
      <c r="D97" s="75">
        <v>0</v>
      </c>
      <c r="E97" s="569"/>
      <c r="F97" s="569"/>
    </row>
    <row r="98" spans="1:6" ht="12.75">
      <c r="A98" s="74" t="s">
        <v>130</v>
      </c>
      <c r="B98" s="22" t="s">
        <v>289</v>
      </c>
      <c r="C98" s="75">
        <v>0</v>
      </c>
      <c r="D98" s="75">
        <v>0</v>
      </c>
      <c r="E98" s="569"/>
      <c r="F98" s="569"/>
    </row>
    <row r="99" spans="1:6" ht="12.75">
      <c r="A99" s="74" t="s">
        <v>131</v>
      </c>
      <c r="B99" s="22" t="s">
        <v>132</v>
      </c>
      <c r="C99" s="75">
        <v>0</v>
      </c>
      <c r="D99" s="75">
        <v>0</v>
      </c>
      <c r="E99" s="569"/>
      <c r="F99" s="569"/>
    </row>
    <row r="100" spans="1:7" ht="12.75">
      <c r="A100" s="76">
        <v>2.2</v>
      </c>
      <c r="B100" s="16" t="s">
        <v>133</v>
      </c>
      <c r="C100" s="21">
        <v>0</v>
      </c>
      <c r="D100" s="21">
        <v>0</v>
      </c>
      <c r="E100" s="573"/>
      <c r="F100" s="84"/>
      <c r="G100" s="9"/>
    </row>
    <row r="101" spans="1:6" ht="12.75">
      <c r="A101" s="76">
        <v>2.3</v>
      </c>
      <c r="B101" s="16" t="s">
        <v>284</v>
      </c>
      <c r="C101" s="77">
        <v>46</v>
      </c>
      <c r="D101" s="8">
        <v>46</v>
      </c>
      <c r="E101" s="77"/>
      <c r="F101" s="84"/>
    </row>
    <row r="102" spans="1:6" ht="12.75">
      <c r="A102" s="78">
        <v>2.4</v>
      </c>
      <c r="B102" s="41" t="s">
        <v>134</v>
      </c>
      <c r="C102" s="71"/>
      <c r="D102" s="12">
        <v>0</v>
      </c>
      <c r="E102" s="71"/>
      <c r="F102" s="566"/>
    </row>
    <row r="103" spans="1:6" ht="12.75">
      <c r="A103" s="333" t="s">
        <v>135</v>
      </c>
      <c r="B103" s="334" t="s">
        <v>136</v>
      </c>
      <c r="C103" s="335"/>
      <c r="D103" s="336">
        <v>0</v>
      </c>
      <c r="E103" s="337"/>
      <c r="F103" s="596"/>
    </row>
    <row r="104" spans="1:6" ht="15" customHeight="1">
      <c r="A104" s="316" t="s">
        <v>139</v>
      </c>
      <c r="B104" s="317" t="s">
        <v>140</v>
      </c>
      <c r="C104" s="318">
        <f>C80+C90+C103</f>
        <v>46</v>
      </c>
      <c r="D104" s="318">
        <f>D80+D90+D103</f>
        <v>46</v>
      </c>
      <c r="E104" s="574">
        <f>E80+E90+E103</f>
        <v>0</v>
      </c>
      <c r="F104" s="579"/>
    </row>
    <row r="105" spans="1:6" s="520" customFormat="1" ht="18" customHeight="1">
      <c r="A105" s="728" t="s">
        <v>141</v>
      </c>
      <c r="B105" s="729"/>
      <c r="C105" s="729"/>
      <c r="D105" s="729"/>
      <c r="E105" s="729"/>
      <c r="F105" s="729"/>
    </row>
    <row r="106" spans="1:6" ht="12.75">
      <c r="A106" s="319">
        <v>1</v>
      </c>
      <c r="B106" s="322" t="s">
        <v>142</v>
      </c>
      <c r="C106" s="315">
        <f>C107+C108</f>
        <v>0</v>
      </c>
      <c r="D106" s="315">
        <f>D107+D108</f>
        <v>0</v>
      </c>
      <c r="E106" s="564">
        <f>E107+E108</f>
        <v>0</v>
      </c>
      <c r="F106" s="336"/>
    </row>
    <row r="107" spans="1:6" ht="12.75">
      <c r="A107" s="67">
        <v>1.1</v>
      </c>
      <c r="B107" s="80" t="s">
        <v>143</v>
      </c>
      <c r="C107" s="10">
        <v>0</v>
      </c>
      <c r="D107" s="10">
        <v>0</v>
      </c>
      <c r="E107" s="566"/>
      <c r="F107" s="566"/>
    </row>
    <row r="108" spans="1:6" ht="12" customHeight="1">
      <c r="A108" s="67">
        <v>1.2</v>
      </c>
      <c r="B108" s="80" t="s">
        <v>144</v>
      </c>
      <c r="C108" s="10">
        <v>0</v>
      </c>
      <c r="D108" s="10">
        <v>0</v>
      </c>
      <c r="E108" s="566"/>
      <c r="F108" s="566"/>
    </row>
    <row r="109" spans="1:6" ht="16.5" customHeight="1">
      <c r="A109" s="319" t="s">
        <v>22</v>
      </c>
      <c r="B109" s="322" t="s">
        <v>145</v>
      </c>
      <c r="C109" s="338">
        <f>C110+C113+C114+C117+C118</f>
        <v>0</v>
      </c>
      <c r="D109" s="338">
        <f>D110+D113+D114+D117+D118</f>
        <v>0</v>
      </c>
      <c r="E109" s="338" t="e">
        <f>E110+E113+E114+E117+E118</f>
        <v>#REF!</v>
      </c>
      <c r="F109" s="587"/>
    </row>
    <row r="110" spans="1:6" ht="12.75">
      <c r="A110" s="53">
        <v>2.1</v>
      </c>
      <c r="B110" s="80" t="s">
        <v>146</v>
      </c>
      <c r="C110" s="6">
        <f>C111+C112</f>
        <v>0</v>
      </c>
      <c r="D110" s="6">
        <f>D111+D112</f>
        <v>0</v>
      </c>
      <c r="E110" s="562">
        <f>E111+E112</f>
        <v>0</v>
      </c>
      <c r="F110" s="563"/>
    </row>
    <row r="111" spans="1:6" ht="12.75">
      <c r="A111" s="81" t="s">
        <v>25</v>
      </c>
      <c r="B111" s="22" t="s">
        <v>285</v>
      </c>
      <c r="C111" s="21">
        <v>0</v>
      </c>
      <c r="D111" s="7">
        <v>0</v>
      </c>
      <c r="E111" s="84"/>
      <c r="F111" s="84"/>
    </row>
    <row r="112" spans="1:6" ht="12.75">
      <c r="A112" s="81" t="s">
        <v>27</v>
      </c>
      <c r="B112" s="22" t="s">
        <v>286</v>
      </c>
      <c r="C112" s="21">
        <v>0</v>
      </c>
      <c r="D112" s="7">
        <v>0</v>
      </c>
      <c r="E112" s="84"/>
      <c r="F112" s="84"/>
    </row>
    <row r="113" spans="1:6" ht="12.75">
      <c r="A113" s="53">
        <v>2.2</v>
      </c>
      <c r="B113" s="80" t="s">
        <v>147</v>
      </c>
      <c r="C113" s="21">
        <v>0</v>
      </c>
      <c r="D113" s="21">
        <v>0</v>
      </c>
      <c r="E113" s="583" t="e">
        <f>#REF!+#REF!+#REF!+#REF!</f>
        <v>#REF!</v>
      </c>
      <c r="F113" s="583"/>
    </row>
    <row r="114" spans="1:6" ht="12.75">
      <c r="A114" s="38">
        <v>2.3</v>
      </c>
      <c r="B114" s="5" t="s">
        <v>148</v>
      </c>
      <c r="C114" s="21">
        <v>0</v>
      </c>
      <c r="D114" s="21">
        <f>D115+D116</f>
        <v>0</v>
      </c>
      <c r="E114" s="583">
        <f>E115+E116</f>
        <v>0</v>
      </c>
      <c r="F114" s="583"/>
    </row>
    <row r="115" spans="1:6" ht="12.75">
      <c r="A115" s="74" t="s">
        <v>64</v>
      </c>
      <c r="B115" s="22" t="s">
        <v>149</v>
      </c>
      <c r="C115" s="21">
        <v>0</v>
      </c>
      <c r="D115" s="7">
        <v>0</v>
      </c>
      <c r="E115" s="84"/>
      <c r="F115" s="569"/>
    </row>
    <row r="116" spans="1:6" ht="12.75">
      <c r="A116" s="74" t="s">
        <v>66</v>
      </c>
      <c r="B116" s="22" t="s">
        <v>150</v>
      </c>
      <c r="C116" s="7">
        <v>0</v>
      </c>
      <c r="D116" s="7">
        <v>0</v>
      </c>
      <c r="E116" s="84"/>
      <c r="F116" s="569"/>
    </row>
    <row r="117" spans="1:6" ht="12.75">
      <c r="A117" s="38">
        <v>2.4</v>
      </c>
      <c r="B117" s="16" t="s">
        <v>151</v>
      </c>
      <c r="C117" s="7">
        <v>0</v>
      </c>
      <c r="D117" s="7">
        <v>0</v>
      </c>
      <c r="E117" s="84"/>
      <c r="F117" s="84"/>
    </row>
    <row r="118" spans="1:6" ht="12.75">
      <c r="A118" s="82" t="s">
        <v>268</v>
      </c>
      <c r="B118" s="41" t="s">
        <v>287</v>
      </c>
      <c r="C118" s="56">
        <v>0</v>
      </c>
      <c r="D118" s="56">
        <v>0</v>
      </c>
      <c r="E118" s="593"/>
      <c r="F118" s="84"/>
    </row>
    <row r="119" spans="1:6" ht="13.5">
      <c r="A119" s="323" t="s">
        <v>88</v>
      </c>
      <c r="B119" s="324" t="s">
        <v>152</v>
      </c>
      <c r="C119" s="339">
        <f>C106+C109</f>
        <v>0</v>
      </c>
      <c r="D119" s="339">
        <f>D106+D109</f>
        <v>0</v>
      </c>
      <c r="E119" s="597" t="e">
        <f>E106+E109</f>
        <v>#REF!</v>
      </c>
      <c r="F119" s="598"/>
    </row>
    <row r="120" spans="1:6" ht="12.75">
      <c r="A120" s="718" t="s">
        <v>153</v>
      </c>
      <c r="B120" s="719"/>
      <c r="C120" s="315">
        <f>C104+C119</f>
        <v>46</v>
      </c>
      <c r="D120" s="315">
        <f>D104+D119</f>
        <v>46</v>
      </c>
      <c r="E120" s="564" t="e">
        <f>E104+E119</f>
        <v>#REF!</v>
      </c>
      <c r="F120" s="336"/>
    </row>
    <row r="121" spans="1:6" ht="15.75">
      <c r="A121" s="717" t="s">
        <v>154</v>
      </c>
      <c r="B121" s="717"/>
      <c r="C121" s="717"/>
      <c r="D121" s="717"/>
      <c r="E121" s="717"/>
      <c r="F121" s="710"/>
    </row>
    <row r="122" spans="1:6" ht="12.75">
      <c r="A122" s="55">
        <v>1.1</v>
      </c>
      <c r="B122" s="5" t="s">
        <v>155</v>
      </c>
      <c r="C122" s="10">
        <v>0</v>
      </c>
      <c r="D122" s="52">
        <v>0</v>
      </c>
      <c r="E122" s="83"/>
      <c r="F122" s="589"/>
    </row>
    <row r="123" spans="1:6" ht="12.75">
      <c r="A123" s="36">
        <v>1.2</v>
      </c>
      <c r="B123" s="5" t="s">
        <v>156</v>
      </c>
      <c r="C123" s="21">
        <v>0</v>
      </c>
      <c r="D123" s="7">
        <v>0</v>
      </c>
      <c r="E123" s="84"/>
      <c r="F123" s="589"/>
    </row>
    <row r="124" spans="1:6" ht="15.75" customHeight="1">
      <c r="A124" s="36">
        <v>2</v>
      </c>
      <c r="B124" s="5" t="s">
        <v>158</v>
      </c>
      <c r="C124" s="56">
        <v>0</v>
      </c>
      <c r="D124" s="56">
        <v>0</v>
      </c>
      <c r="E124" s="85"/>
      <c r="F124" s="589"/>
    </row>
    <row r="125" spans="1:6" ht="13.5">
      <c r="A125" s="711" t="s">
        <v>159</v>
      </c>
      <c r="B125" s="712"/>
      <c r="C125" s="325">
        <f>SUM(C122:C124)</f>
        <v>0</v>
      </c>
      <c r="D125" s="325">
        <f>SUM(D122:D124)</f>
        <v>0</v>
      </c>
      <c r="E125" s="584">
        <f>SUM(E122:E124)</f>
        <v>0</v>
      </c>
      <c r="F125" s="588"/>
    </row>
    <row r="126" spans="1:6" ht="13.5" customHeight="1">
      <c r="A126" s="717"/>
      <c r="B126" s="717"/>
      <c r="C126" s="717"/>
      <c r="D126" s="717"/>
      <c r="E126" s="717"/>
      <c r="F126" s="709"/>
    </row>
    <row r="127" spans="1:6" ht="15.75">
      <c r="A127" s="709" t="s">
        <v>165</v>
      </c>
      <c r="B127" s="709"/>
      <c r="C127" s="709"/>
      <c r="D127" s="709"/>
      <c r="E127" s="709"/>
      <c r="F127" s="710"/>
    </row>
    <row r="128" spans="1:6" ht="13.5">
      <c r="A128" s="340"/>
      <c r="B128" s="341" t="s">
        <v>166</v>
      </c>
      <c r="C128" s="327">
        <v>0</v>
      </c>
      <c r="D128" s="327">
        <v>0</v>
      </c>
      <c r="E128" s="598"/>
      <c r="F128" s="588"/>
    </row>
    <row r="129" spans="1:6" ht="13.5">
      <c r="A129" s="711" t="s">
        <v>167</v>
      </c>
      <c r="B129" s="712"/>
      <c r="C129" s="325">
        <f>SUM(C128)</f>
        <v>0</v>
      </c>
      <c r="D129" s="325">
        <f>SUM(D128)</f>
        <v>0</v>
      </c>
      <c r="E129" s="584">
        <f>SUM(E128)</f>
        <v>0</v>
      </c>
      <c r="F129" s="588"/>
    </row>
    <row r="130" spans="1:6" ht="12.75">
      <c r="A130" s="65"/>
      <c r="B130" s="65"/>
      <c r="C130" s="86"/>
      <c r="D130" s="79"/>
      <c r="E130" s="79"/>
      <c r="F130" s="79"/>
    </row>
    <row r="131" spans="1:6" ht="13.5">
      <c r="A131" s="711" t="s">
        <v>168</v>
      </c>
      <c r="B131" s="725"/>
      <c r="C131" s="342">
        <f>C120+C125+C129</f>
        <v>46</v>
      </c>
      <c r="D131" s="342">
        <f>D120+D125+D129</f>
        <v>46</v>
      </c>
      <c r="E131" s="599" t="e">
        <f>E120+E125+E129</f>
        <v>#REF!</v>
      </c>
      <c r="F131" s="600"/>
    </row>
    <row r="132" spans="1:6" ht="12.75">
      <c r="A132" s="87"/>
      <c r="B132" s="87"/>
      <c r="C132" s="88"/>
      <c r="D132" s="88"/>
      <c r="E132" s="88"/>
      <c r="F132" s="88"/>
    </row>
    <row r="133" spans="1:6" ht="15.75" hidden="1">
      <c r="A133" s="717" t="s">
        <v>169</v>
      </c>
      <c r="B133" s="717"/>
      <c r="C133" s="717"/>
      <c r="D133" s="717"/>
      <c r="E133" s="717"/>
      <c r="F133" s="717"/>
    </row>
    <row r="134" spans="1:6" ht="12.75" hidden="1">
      <c r="A134" s="51"/>
      <c r="B134" s="59" t="s">
        <v>170</v>
      </c>
      <c r="C134" s="52">
        <v>6229</v>
      </c>
      <c r="D134" s="52">
        <v>6240</v>
      </c>
      <c r="E134" s="52"/>
      <c r="F134" s="52"/>
    </row>
    <row r="135" spans="1:6" ht="12.75" hidden="1">
      <c r="A135" s="42"/>
      <c r="B135" s="60" t="s">
        <v>171</v>
      </c>
      <c r="C135" s="61">
        <v>1934136</v>
      </c>
      <c r="D135" s="61">
        <v>421401</v>
      </c>
      <c r="E135" s="61"/>
      <c r="F135" s="61"/>
    </row>
    <row r="136" spans="1:6" ht="12.75" hidden="1">
      <c r="A136" s="721" t="s">
        <v>172</v>
      </c>
      <c r="B136" s="722"/>
      <c r="C136" s="47">
        <v>1940365</v>
      </c>
      <c r="D136" s="47">
        <v>427641</v>
      </c>
      <c r="E136" s="47">
        <v>0</v>
      </c>
      <c r="F136" s="47">
        <v>0</v>
      </c>
    </row>
    <row r="137" spans="1:6" ht="12.75" hidden="1">
      <c r="A137" s="309"/>
      <c r="B137" s="62" t="s">
        <v>159</v>
      </c>
      <c r="C137" s="47">
        <v>1726</v>
      </c>
      <c r="D137" s="47">
        <v>2613</v>
      </c>
      <c r="E137" s="47"/>
      <c r="F137" s="47"/>
    </row>
    <row r="138" spans="1:6" ht="12.75" hidden="1">
      <c r="A138" s="63"/>
      <c r="B138" s="64" t="s">
        <v>173</v>
      </c>
      <c r="C138" s="61">
        <v>1942091</v>
      </c>
      <c r="D138" s="61">
        <v>430254</v>
      </c>
      <c r="E138" s="61">
        <v>0</v>
      </c>
      <c r="F138" s="61">
        <v>0</v>
      </c>
    </row>
    <row r="139" spans="1:6" ht="12.75" hidden="1">
      <c r="A139" s="723" t="s">
        <v>174</v>
      </c>
      <c r="B139" s="724"/>
      <c r="C139" s="47">
        <v>17160921</v>
      </c>
      <c r="D139" s="47">
        <v>21180670</v>
      </c>
      <c r="E139" s="47" t="e">
        <v>#REF!</v>
      </c>
      <c r="F139" s="47">
        <v>11695338</v>
      </c>
    </row>
    <row r="140" spans="1:6" ht="12.75">
      <c r="A140" s="65"/>
      <c r="B140" s="65"/>
      <c r="C140" s="86"/>
      <c r="D140" s="79"/>
      <c r="E140" s="79"/>
      <c r="F140" s="79"/>
    </row>
    <row r="141" spans="1:6" ht="12.75">
      <c r="A141" s="89"/>
      <c r="B141" s="89"/>
      <c r="C141" s="45"/>
      <c r="D141" s="45"/>
      <c r="E141" s="45"/>
      <c r="F141" s="45"/>
    </row>
    <row r="142" spans="1:6" ht="12.75">
      <c r="A142" s="43"/>
      <c r="B142" s="43"/>
      <c r="C142" s="43"/>
      <c r="D142" s="90"/>
      <c r="E142" s="45"/>
      <c r="F142" s="91"/>
    </row>
    <row r="143" spans="1:6" ht="12.75">
      <c r="A143" s="43"/>
      <c r="B143" s="43"/>
      <c r="C143" s="43"/>
      <c r="D143" s="90"/>
      <c r="E143" s="45"/>
      <c r="F143" s="91"/>
    </row>
    <row r="144" spans="1:6" ht="12.75">
      <c r="A144" s="92"/>
      <c r="B144" s="65"/>
      <c r="C144" s="65"/>
      <c r="D144" s="65"/>
      <c r="E144" s="65"/>
      <c r="F144" s="65"/>
    </row>
    <row r="145" ht="12.75">
      <c r="A145" s="93"/>
    </row>
    <row r="146" ht="12.75">
      <c r="A146" s="93"/>
    </row>
    <row r="149" spans="2:6" ht="15.75">
      <c r="B149" s="94"/>
      <c r="D149" s="95"/>
      <c r="F149" s="57"/>
    </row>
    <row r="150" spans="2:6" ht="15.75">
      <c r="B150" s="96"/>
      <c r="F150" s="57"/>
    </row>
    <row r="151" spans="2:6" ht="15.75">
      <c r="B151" s="94"/>
      <c r="F151" s="57"/>
    </row>
    <row r="152" ht="15.75">
      <c r="B152" s="94"/>
    </row>
    <row r="153" ht="15.75">
      <c r="B153" s="94"/>
    </row>
    <row r="154" spans="2:6" ht="15.75">
      <c r="B154" s="94"/>
      <c r="F154" s="57"/>
    </row>
    <row r="155" spans="2:6" ht="15.75">
      <c r="B155" s="94"/>
      <c r="F155" s="57"/>
    </row>
    <row r="156" ht="15.75">
      <c r="B156" s="94"/>
    </row>
    <row r="157" ht="15.75">
      <c r="B157" s="94"/>
    </row>
    <row r="158" ht="15.75">
      <c r="B158" s="97"/>
    </row>
    <row r="159" ht="15.75">
      <c r="B159" s="97"/>
    </row>
    <row r="160" ht="15.75">
      <c r="B160" s="97"/>
    </row>
    <row r="161" ht="15.75">
      <c r="B161" s="98"/>
    </row>
    <row r="162" spans="2:6" ht="15.75">
      <c r="B162" s="96"/>
      <c r="F162" s="57"/>
    </row>
    <row r="163" spans="2:6" ht="15.75">
      <c r="B163" s="96"/>
      <c r="F163" s="57"/>
    </row>
    <row r="164" spans="2:6" ht="15.75">
      <c r="B164" s="96"/>
      <c r="F164" s="57"/>
    </row>
    <row r="165" ht="15.75">
      <c r="B165" s="96"/>
    </row>
    <row r="166" spans="2:6" ht="15.75">
      <c r="B166" s="99"/>
      <c r="F166" s="57"/>
    </row>
    <row r="167" spans="2:6" ht="15.75">
      <c r="B167" s="99"/>
      <c r="F167" s="57"/>
    </row>
    <row r="168" spans="2:6" ht="15.75">
      <c r="B168" s="99"/>
      <c r="F168" s="57"/>
    </row>
    <row r="169" spans="2:6" ht="15.75">
      <c r="B169" s="99"/>
      <c r="F169" s="57"/>
    </row>
    <row r="170" spans="2:6" ht="15.75">
      <c r="B170" s="99"/>
      <c r="F170" s="57"/>
    </row>
    <row r="171" ht="15.75">
      <c r="B171" s="99"/>
    </row>
    <row r="172" ht="15.75">
      <c r="B172" s="99"/>
    </row>
    <row r="173" spans="2:6" ht="15.75">
      <c r="B173" s="99"/>
      <c r="F173" s="57"/>
    </row>
    <row r="174" spans="2:6" ht="15.75">
      <c r="B174" s="94"/>
      <c r="F174" s="57"/>
    </row>
    <row r="175" spans="2:6" ht="15.75">
      <c r="B175" s="94"/>
      <c r="F175" s="57"/>
    </row>
    <row r="176" ht="15.75">
      <c r="B176" s="98"/>
    </row>
    <row r="177" ht="15.75">
      <c r="B177" s="98"/>
    </row>
    <row r="178" ht="15.75">
      <c r="B178" s="98"/>
    </row>
    <row r="179" ht="15.75">
      <c r="B179" s="94"/>
    </row>
    <row r="180" ht="15.75">
      <c r="B180" s="94"/>
    </row>
    <row r="181" spans="2:6" ht="15.75">
      <c r="B181" s="100"/>
      <c r="F181" s="57"/>
    </row>
    <row r="182" spans="2:6" ht="15.75">
      <c r="B182" s="100"/>
      <c r="F182" s="57"/>
    </row>
    <row r="183" spans="2:6" ht="15.75">
      <c r="B183" s="100"/>
      <c r="F183" s="57"/>
    </row>
    <row r="184" spans="2:6" ht="15.75">
      <c r="B184" s="101"/>
      <c r="F184" s="57"/>
    </row>
    <row r="185" spans="2:6" ht="15.75">
      <c r="B185" s="101"/>
      <c r="F185" s="57"/>
    </row>
    <row r="186" ht="15.75">
      <c r="B186" s="101"/>
    </row>
    <row r="187" ht="15.75">
      <c r="B187" s="101"/>
    </row>
    <row r="188" ht="15.75">
      <c r="B188" s="98"/>
    </row>
    <row r="189" ht="15.75">
      <c r="B189" s="98"/>
    </row>
    <row r="190" ht="15.75">
      <c r="B190" s="98"/>
    </row>
    <row r="191" spans="2:6" ht="15.75">
      <c r="B191" s="98"/>
      <c r="F191" s="57"/>
    </row>
  </sheetData>
  <sheetProtection/>
  <mergeCells count="25">
    <mergeCell ref="A126:F126"/>
    <mergeCell ref="A79:F79"/>
    <mergeCell ref="A105:F105"/>
    <mergeCell ref="A120:B120"/>
    <mergeCell ref="A121:F121"/>
    <mergeCell ref="A125:B125"/>
    <mergeCell ref="A133:F133"/>
    <mergeCell ref="A136:B136"/>
    <mergeCell ref="A139:B139"/>
    <mergeCell ref="A127:F127"/>
    <mergeCell ref="A129:B129"/>
    <mergeCell ref="A131:B131"/>
    <mergeCell ref="B77:B78"/>
    <mergeCell ref="A77:A78"/>
    <mergeCell ref="C77:C78"/>
    <mergeCell ref="D77:D78"/>
    <mergeCell ref="A73:F73"/>
    <mergeCell ref="A75:B75"/>
    <mergeCell ref="A76:F76"/>
    <mergeCell ref="F77:F78"/>
    <mergeCell ref="A2:F2"/>
    <mergeCell ref="A43:F43"/>
    <mergeCell ref="A66:B66"/>
    <mergeCell ref="A67:F67"/>
    <mergeCell ref="A72:B72"/>
  </mergeCells>
  <printOptions headings="1" horizontalCentered="1"/>
  <pageMargins left="0.984251968503937" right="0.984251968503937" top="0.984251968503937" bottom="0.984251968503937" header="0.5118110236220472" footer="0.5118110236220472"/>
  <pageSetup blackAndWhite="1" horizontalDpi="300" verticalDpi="300" orientation="landscape" paperSize="9" scale="80" r:id="rId1"/>
  <headerFooter scaleWithDoc="0" alignWithMargins="0">
    <oddHeader>&amp;L&amp;8 1. melléklet &amp;CSimontornya Város Roma Nemzetiségi Önkormányzata 2014. évi bevétel - kiadás mérlege</oddHeader>
    <oddFooter>&amp;L&amp;"Times New Roman CE,Normál"&amp;D/&amp;T</oddFooter>
  </headerFooter>
  <rowBreaks count="2" manualBreakCount="2">
    <brk id="41" max="5" man="1"/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49"/>
  <sheetViews>
    <sheetView zoomScalePageLayoutView="0" workbookViewId="0" topLeftCell="A10">
      <selection activeCell="B26" sqref="B26"/>
    </sheetView>
  </sheetViews>
  <sheetFormatPr defaultColWidth="9.00390625" defaultRowHeight="12.75"/>
  <cols>
    <col min="1" max="1" width="42.875" style="0" customWidth="1"/>
    <col min="2" max="2" width="10.00390625" style="0" customWidth="1"/>
    <col min="3" max="3" width="10.75390625" style="0" bestFit="1" customWidth="1"/>
    <col min="4" max="4" width="10.00390625" style="0" customWidth="1"/>
    <col min="5" max="5" width="1.25" style="0" customWidth="1"/>
    <col min="6" max="6" width="47.25390625" style="0" customWidth="1"/>
    <col min="7" max="7" width="10.00390625" style="0" customWidth="1"/>
    <col min="8" max="8" width="9.875" style="0" customWidth="1"/>
    <col min="9" max="9" width="11.00390625" style="0" customWidth="1"/>
    <col min="10" max="10" width="1.25" style="0" customWidth="1"/>
    <col min="11" max="11" width="37.875" style="0" customWidth="1"/>
    <col min="12" max="12" width="10.375" style="0" bestFit="1" customWidth="1"/>
    <col min="13" max="13" width="10.625" style="0" bestFit="1" customWidth="1"/>
    <col min="14" max="14" width="10.75390625" style="0" customWidth="1"/>
  </cols>
  <sheetData>
    <row r="1" spans="1:14" ht="15">
      <c r="A1" s="102"/>
      <c r="B1" s="103"/>
      <c r="C1" s="104"/>
      <c r="D1" s="104"/>
      <c r="E1" s="105"/>
      <c r="F1" s="508"/>
      <c r="G1" s="481"/>
      <c r="H1" s="482"/>
      <c r="I1" s="482"/>
      <c r="J1" s="483"/>
      <c r="K1" s="509"/>
      <c r="L1" s="481"/>
      <c r="M1" s="482"/>
      <c r="N1" s="485"/>
    </row>
    <row r="2" spans="1:14" ht="15">
      <c r="A2" s="106"/>
      <c r="B2" s="730" t="s">
        <v>175</v>
      </c>
      <c r="C2" s="731"/>
      <c r="D2" s="731"/>
      <c r="E2" s="105"/>
      <c r="F2" s="510"/>
      <c r="G2" s="730" t="s">
        <v>175</v>
      </c>
      <c r="H2" s="731"/>
      <c r="I2" s="731"/>
      <c r="J2" s="128"/>
      <c r="K2" s="106"/>
      <c r="L2" s="730" t="s">
        <v>175</v>
      </c>
      <c r="M2" s="731"/>
      <c r="N2" s="732"/>
    </row>
    <row r="3" spans="1:14" ht="15">
      <c r="A3" s="107" t="s">
        <v>176</v>
      </c>
      <c r="B3" s="108" t="s">
        <v>177</v>
      </c>
      <c r="C3" s="109" t="s">
        <v>177</v>
      </c>
      <c r="D3" s="109"/>
      <c r="E3" s="105"/>
      <c r="F3" s="487" t="s">
        <v>178</v>
      </c>
      <c r="G3" s="108" t="s">
        <v>177</v>
      </c>
      <c r="H3" s="108" t="s">
        <v>177</v>
      </c>
      <c r="I3" s="109"/>
      <c r="J3" s="128"/>
      <c r="K3" s="110" t="s">
        <v>179</v>
      </c>
      <c r="L3" s="108" t="s">
        <v>177</v>
      </c>
      <c r="M3" s="108" t="s">
        <v>177</v>
      </c>
      <c r="N3" s="488"/>
    </row>
    <row r="4" spans="1:14" ht="15">
      <c r="A4" s="106"/>
      <c r="B4" s="108" t="s">
        <v>180</v>
      </c>
      <c r="C4" s="113" t="s">
        <v>302</v>
      </c>
      <c r="D4" s="109"/>
      <c r="E4" s="105"/>
      <c r="F4" s="486"/>
      <c r="G4" s="108" t="s">
        <v>180</v>
      </c>
      <c r="H4" s="111" t="s">
        <v>302</v>
      </c>
      <c r="I4" s="113"/>
      <c r="J4" s="128"/>
      <c r="K4" s="112"/>
      <c r="L4" s="108" t="s">
        <v>180</v>
      </c>
      <c r="M4" s="111" t="s">
        <v>302</v>
      </c>
      <c r="N4" s="489"/>
    </row>
    <row r="5" spans="1:14" ht="15">
      <c r="A5" s="114"/>
      <c r="B5" s="115"/>
      <c r="C5" s="113"/>
      <c r="D5" s="115"/>
      <c r="E5" s="105"/>
      <c r="F5" s="490"/>
      <c r="G5" s="115"/>
      <c r="H5" s="111"/>
      <c r="I5" s="113"/>
      <c r="J5" s="128"/>
      <c r="K5" s="116"/>
      <c r="L5" s="115">
        <v>0</v>
      </c>
      <c r="M5" s="111">
        <v>0</v>
      </c>
      <c r="N5" s="489"/>
    </row>
    <row r="6" spans="1:14" ht="12.75">
      <c r="A6" s="6" t="s">
        <v>181</v>
      </c>
      <c r="B6" s="39">
        <v>0</v>
      </c>
      <c r="C6" s="39">
        <v>0</v>
      </c>
      <c r="D6" s="39"/>
      <c r="E6" s="66"/>
      <c r="F6" s="511" t="s">
        <v>182</v>
      </c>
      <c r="G6" s="39">
        <v>0</v>
      </c>
      <c r="H6" s="39">
        <v>0</v>
      </c>
      <c r="I6" s="39"/>
      <c r="J6" s="91"/>
      <c r="K6" s="39" t="s">
        <v>183</v>
      </c>
      <c r="L6" s="39">
        <f>B6+G6</f>
        <v>0</v>
      </c>
      <c r="M6" s="39">
        <f>C6+H6</f>
        <v>0</v>
      </c>
      <c r="N6" s="492"/>
    </row>
    <row r="7" spans="1:14" ht="12.75">
      <c r="A7" s="46" t="s">
        <v>184</v>
      </c>
      <c r="B7" s="13">
        <v>0</v>
      </c>
      <c r="C7" s="13">
        <v>0</v>
      </c>
      <c r="D7" s="13"/>
      <c r="E7" s="66"/>
      <c r="F7" s="493" t="s">
        <v>185</v>
      </c>
      <c r="G7" s="13">
        <v>0</v>
      </c>
      <c r="H7" s="13">
        <v>0</v>
      </c>
      <c r="I7" s="13"/>
      <c r="J7" s="91"/>
      <c r="K7" s="46" t="s">
        <v>186</v>
      </c>
      <c r="L7" s="39">
        <f aca="true" t="shared" si="0" ref="L7:M11">B7+G7</f>
        <v>0</v>
      </c>
      <c r="M7" s="39">
        <f t="shared" si="0"/>
        <v>0</v>
      </c>
      <c r="N7" s="492"/>
    </row>
    <row r="8" spans="1:14" ht="12.75">
      <c r="A8" s="118" t="s">
        <v>187</v>
      </c>
      <c r="B8" s="13">
        <v>46</v>
      </c>
      <c r="C8" s="13">
        <v>46</v>
      </c>
      <c r="D8" s="13"/>
      <c r="E8" s="91"/>
      <c r="F8" s="491" t="s">
        <v>188</v>
      </c>
      <c r="G8" s="13">
        <v>0</v>
      </c>
      <c r="H8" s="13">
        <v>0</v>
      </c>
      <c r="I8" s="13"/>
      <c r="J8" s="91"/>
      <c r="K8" s="13" t="s">
        <v>189</v>
      </c>
      <c r="L8" s="13">
        <f t="shared" si="0"/>
        <v>46</v>
      </c>
      <c r="M8" s="13">
        <f t="shared" si="0"/>
        <v>46</v>
      </c>
      <c r="N8" s="494"/>
    </row>
    <row r="9" spans="1:14" ht="12.75">
      <c r="A9" s="118" t="s">
        <v>91</v>
      </c>
      <c r="B9" s="13">
        <v>0</v>
      </c>
      <c r="C9" s="13">
        <v>0</v>
      </c>
      <c r="D9" s="13"/>
      <c r="E9" s="91"/>
      <c r="F9" s="491" t="s">
        <v>91</v>
      </c>
      <c r="G9" s="13">
        <v>0</v>
      </c>
      <c r="H9" s="13">
        <v>0</v>
      </c>
      <c r="I9" s="13"/>
      <c r="J9" s="91"/>
      <c r="K9" s="118" t="s">
        <v>91</v>
      </c>
      <c r="L9" s="13">
        <f t="shared" si="0"/>
        <v>0</v>
      </c>
      <c r="M9" s="13">
        <f t="shared" si="0"/>
        <v>0</v>
      </c>
      <c r="N9" s="494"/>
    </row>
    <row r="10" spans="1:14" ht="12.75">
      <c r="A10" s="46" t="s">
        <v>190</v>
      </c>
      <c r="B10" s="13">
        <v>0</v>
      </c>
      <c r="C10" s="13"/>
      <c r="D10" s="13"/>
      <c r="E10" s="91"/>
      <c r="F10" s="493" t="s">
        <v>190</v>
      </c>
      <c r="G10" s="13">
        <v>0</v>
      </c>
      <c r="H10" s="13">
        <v>0</v>
      </c>
      <c r="I10" s="13"/>
      <c r="J10" s="91"/>
      <c r="K10" s="46" t="s">
        <v>190</v>
      </c>
      <c r="L10" s="13">
        <f t="shared" si="0"/>
        <v>0</v>
      </c>
      <c r="M10" s="13">
        <f t="shared" si="0"/>
        <v>0</v>
      </c>
      <c r="N10" s="494"/>
    </row>
    <row r="11" spans="1:14" ht="12.75">
      <c r="A11" s="46" t="s">
        <v>290</v>
      </c>
      <c r="B11" s="13"/>
      <c r="C11" s="13"/>
      <c r="D11" s="13"/>
      <c r="E11" s="91"/>
      <c r="F11" s="493" t="s">
        <v>291</v>
      </c>
      <c r="G11" s="13">
        <v>0</v>
      </c>
      <c r="H11" s="13"/>
      <c r="I11" s="13"/>
      <c r="J11" s="91"/>
      <c r="K11" s="46" t="s">
        <v>292</v>
      </c>
      <c r="L11" s="13">
        <f t="shared" si="0"/>
        <v>0</v>
      </c>
      <c r="M11" s="13">
        <f t="shared" si="0"/>
        <v>0</v>
      </c>
      <c r="N11" s="494"/>
    </row>
    <row r="12" spans="1:14" ht="13.5" thickBot="1">
      <c r="A12" s="343" t="s">
        <v>191</v>
      </c>
      <c r="B12" s="344">
        <f>SUM(B6:B10)</f>
        <v>46</v>
      </c>
      <c r="C12" s="344">
        <f>SUM(C6:C10)</f>
        <v>46</v>
      </c>
      <c r="D12" s="344"/>
      <c r="E12" s="66"/>
      <c r="F12" s="512" t="s">
        <v>192</v>
      </c>
      <c r="G12" s="504">
        <f>SUM(G6:G11)</f>
        <v>0</v>
      </c>
      <c r="H12" s="504">
        <f>SUM(H6:H10)</f>
        <v>0</v>
      </c>
      <c r="I12" s="504"/>
      <c r="J12" s="505"/>
      <c r="K12" s="506" t="s">
        <v>193</v>
      </c>
      <c r="L12" s="504">
        <f>SUM(L6:L11)</f>
        <v>46</v>
      </c>
      <c r="M12" s="504">
        <f>SUM(M6:M10)</f>
        <v>46</v>
      </c>
      <c r="N12" s="507"/>
    </row>
    <row r="13" spans="1:14" ht="12.75">
      <c r="A13" s="66"/>
      <c r="B13" s="79"/>
      <c r="C13" s="79"/>
      <c r="D13" s="79"/>
      <c r="E13" s="66"/>
      <c r="F13" s="66"/>
      <c r="G13" s="79"/>
      <c r="H13" s="79"/>
      <c r="I13" s="79"/>
      <c r="J13" s="66"/>
      <c r="K13" s="66"/>
      <c r="L13" s="79"/>
      <c r="M13" s="79"/>
      <c r="N13" s="79"/>
    </row>
    <row r="14" spans="1:14" ht="15">
      <c r="A14" s="105"/>
      <c r="B14" s="119"/>
      <c r="C14" s="119"/>
      <c r="D14" s="119"/>
      <c r="E14" s="105"/>
      <c r="F14" s="105"/>
      <c r="G14" s="119"/>
      <c r="H14" s="119"/>
      <c r="I14" s="119"/>
      <c r="J14" s="105"/>
      <c r="K14" s="105"/>
      <c r="L14" s="119"/>
      <c r="M14" s="119"/>
      <c r="N14" s="119"/>
    </row>
    <row r="15" spans="1:14" ht="15">
      <c r="A15" s="105"/>
      <c r="B15" s="119"/>
      <c r="C15" s="119"/>
      <c r="D15" s="119"/>
      <c r="E15" s="105"/>
      <c r="F15" s="105"/>
      <c r="G15" s="119"/>
      <c r="H15" s="119"/>
      <c r="I15" s="119"/>
      <c r="J15" s="105"/>
      <c r="K15" s="105"/>
      <c r="L15" s="119"/>
      <c r="M15" s="119"/>
      <c r="N15" s="119"/>
    </row>
    <row r="16" spans="1:14" ht="15.75" thickBot="1">
      <c r="A16" s="105"/>
      <c r="B16" s="119"/>
      <c r="C16" s="119"/>
      <c r="D16" s="119"/>
      <c r="E16" s="105"/>
      <c r="F16" s="105"/>
      <c r="G16" s="119"/>
      <c r="H16" s="119"/>
      <c r="I16" s="119"/>
      <c r="J16" s="105"/>
      <c r="K16" s="105"/>
      <c r="L16" s="119"/>
      <c r="M16" s="119"/>
      <c r="N16" s="119"/>
    </row>
    <row r="17" spans="1:14" ht="15">
      <c r="A17" s="120"/>
      <c r="B17" s="103"/>
      <c r="C17" s="104"/>
      <c r="D17" s="104"/>
      <c r="E17" s="105"/>
      <c r="F17" s="480"/>
      <c r="G17" s="481"/>
      <c r="H17" s="482"/>
      <c r="I17" s="482"/>
      <c r="J17" s="483"/>
      <c r="K17" s="484"/>
      <c r="L17" s="481"/>
      <c r="M17" s="482"/>
      <c r="N17" s="485"/>
    </row>
    <row r="18" spans="1:14" ht="15">
      <c r="A18" s="112"/>
      <c r="B18" s="730" t="s">
        <v>175</v>
      </c>
      <c r="C18" s="731"/>
      <c r="D18" s="731"/>
      <c r="E18" s="105"/>
      <c r="F18" s="486"/>
      <c r="G18" s="730" t="s">
        <v>175</v>
      </c>
      <c r="H18" s="731"/>
      <c r="I18" s="731"/>
      <c r="J18" s="128"/>
      <c r="K18" s="112"/>
      <c r="L18" s="730" t="s">
        <v>175</v>
      </c>
      <c r="M18" s="731"/>
      <c r="N18" s="732"/>
    </row>
    <row r="19" spans="1:14" ht="15">
      <c r="A19" s="110" t="s">
        <v>194</v>
      </c>
      <c r="B19" s="108" t="s">
        <v>177</v>
      </c>
      <c r="C19" s="601" t="s">
        <v>177</v>
      </c>
      <c r="D19" s="108"/>
      <c r="E19" s="105"/>
      <c r="F19" s="487" t="s">
        <v>195</v>
      </c>
      <c r="G19" s="108" t="s">
        <v>177</v>
      </c>
      <c r="H19" s="108" t="s">
        <v>177</v>
      </c>
      <c r="I19" s="109"/>
      <c r="J19" s="128"/>
      <c r="K19" s="110" t="s">
        <v>196</v>
      </c>
      <c r="L19" s="108" t="s">
        <v>177</v>
      </c>
      <c r="M19" s="108" t="s">
        <v>177</v>
      </c>
      <c r="N19" s="488"/>
    </row>
    <row r="20" spans="1:14" ht="15">
      <c r="A20" s="112"/>
      <c r="B20" s="108" t="s">
        <v>180</v>
      </c>
      <c r="C20" s="111" t="s">
        <v>302</v>
      </c>
      <c r="D20" s="109"/>
      <c r="E20" s="105"/>
      <c r="F20" s="486"/>
      <c r="G20" s="108" t="s">
        <v>180</v>
      </c>
      <c r="H20" s="111" t="s">
        <v>302</v>
      </c>
      <c r="I20" s="113"/>
      <c r="J20" s="128"/>
      <c r="K20" s="112"/>
      <c r="L20" s="108" t="s">
        <v>180</v>
      </c>
      <c r="M20" s="111" t="s">
        <v>302</v>
      </c>
      <c r="N20" s="489"/>
    </row>
    <row r="21" spans="1:14" ht="15">
      <c r="A21" s="116"/>
      <c r="B21" s="115"/>
      <c r="C21" s="111"/>
      <c r="D21" s="115"/>
      <c r="E21" s="105"/>
      <c r="F21" s="490"/>
      <c r="G21" s="115"/>
      <c r="H21" s="111"/>
      <c r="I21" s="113"/>
      <c r="J21" s="128"/>
      <c r="K21" s="116"/>
      <c r="L21" s="115"/>
      <c r="M21" s="111"/>
      <c r="N21" s="489"/>
    </row>
    <row r="22" spans="1:14" ht="12.75">
      <c r="A22" s="117" t="s">
        <v>197</v>
      </c>
      <c r="B22" s="13">
        <v>0</v>
      </c>
      <c r="C22" s="13">
        <v>0</v>
      </c>
      <c r="D22" s="13"/>
      <c r="E22" s="66"/>
      <c r="F22" s="491" t="s">
        <v>198</v>
      </c>
      <c r="G22" s="13">
        <v>0</v>
      </c>
      <c r="H22" s="13">
        <v>0</v>
      </c>
      <c r="I22" s="13"/>
      <c r="J22" s="91"/>
      <c r="K22" s="13" t="s">
        <v>199</v>
      </c>
      <c r="L22" s="39">
        <f>B22+G22</f>
        <v>0</v>
      </c>
      <c r="M22" s="39">
        <f>C22+H22</f>
        <v>0</v>
      </c>
      <c r="N22" s="492"/>
    </row>
    <row r="23" spans="1:14" ht="12.75">
      <c r="A23" s="46" t="s">
        <v>200</v>
      </c>
      <c r="B23" s="13">
        <v>0</v>
      </c>
      <c r="C23" s="13">
        <v>0</v>
      </c>
      <c r="D23" s="13"/>
      <c r="E23" s="66"/>
      <c r="F23" s="493" t="s">
        <v>201</v>
      </c>
      <c r="G23" s="13">
        <v>0</v>
      </c>
      <c r="H23" s="13">
        <v>0</v>
      </c>
      <c r="I23" s="13"/>
      <c r="J23" s="91"/>
      <c r="K23" s="46" t="s">
        <v>202</v>
      </c>
      <c r="L23" s="39">
        <f>B23+G23</f>
        <v>0</v>
      </c>
      <c r="M23" s="39">
        <f>C23+H23</f>
        <v>0</v>
      </c>
      <c r="N23" s="492"/>
    </row>
    <row r="24" spans="1:14" ht="12.75">
      <c r="A24" s="117" t="s">
        <v>203</v>
      </c>
      <c r="B24" s="13">
        <v>0</v>
      </c>
      <c r="C24" s="13">
        <v>0</v>
      </c>
      <c r="D24" s="13"/>
      <c r="E24" s="66"/>
      <c r="F24" s="491" t="s">
        <v>204</v>
      </c>
      <c r="G24" s="13">
        <v>0</v>
      </c>
      <c r="H24" s="13">
        <v>0</v>
      </c>
      <c r="I24" s="13"/>
      <c r="J24" s="91"/>
      <c r="K24" s="13" t="s">
        <v>205</v>
      </c>
      <c r="L24" s="13">
        <f>B24+G24</f>
        <v>0</v>
      </c>
      <c r="M24" s="13">
        <f>C24+H24</f>
        <v>0</v>
      </c>
      <c r="N24" s="494"/>
    </row>
    <row r="25" spans="1:14" ht="12.75">
      <c r="A25" s="345" t="s">
        <v>206</v>
      </c>
      <c r="B25" s="13">
        <v>46</v>
      </c>
      <c r="C25" s="13">
        <v>46</v>
      </c>
      <c r="D25" s="13"/>
      <c r="E25" s="66"/>
      <c r="F25" s="495" t="s">
        <v>207</v>
      </c>
      <c r="G25" s="13">
        <v>0</v>
      </c>
      <c r="H25" s="13">
        <v>0</v>
      </c>
      <c r="I25" s="13"/>
      <c r="J25" s="91"/>
      <c r="K25" s="46" t="s">
        <v>208</v>
      </c>
      <c r="L25" s="13">
        <f>B25+G25</f>
        <v>46</v>
      </c>
      <c r="M25" s="13">
        <f>C25+H25</f>
        <v>46</v>
      </c>
      <c r="N25" s="496"/>
    </row>
    <row r="26" spans="1:14" ht="12.75">
      <c r="A26" s="346" t="s">
        <v>209</v>
      </c>
      <c r="B26" s="344">
        <v>0</v>
      </c>
      <c r="C26" s="344">
        <v>0</v>
      </c>
      <c r="D26" s="344"/>
      <c r="E26" s="66"/>
      <c r="F26" s="497"/>
      <c r="G26" s="13"/>
      <c r="H26" s="13">
        <v>0</v>
      </c>
      <c r="I26" s="13"/>
      <c r="J26" s="91"/>
      <c r="K26" s="13" t="s">
        <v>210</v>
      </c>
      <c r="L26" s="13">
        <v>0</v>
      </c>
      <c r="M26" s="13">
        <v>0</v>
      </c>
      <c r="N26" s="498"/>
    </row>
    <row r="27" spans="1:14" ht="12.75" hidden="1">
      <c r="A27" s="346" t="s">
        <v>211</v>
      </c>
      <c r="B27" s="348">
        <v>0</v>
      </c>
      <c r="C27" s="348">
        <v>0</v>
      </c>
      <c r="D27" s="348"/>
      <c r="E27" s="66"/>
      <c r="F27" s="499" t="s">
        <v>212</v>
      </c>
      <c r="G27" s="13"/>
      <c r="H27" s="13"/>
      <c r="I27" s="13"/>
      <c r="J27" s="91"/>
      <c r="K27" s="500" t="s">
        <v>213</v>
      </c>
      <c r="L27" s="45"/>
      <c r="M27" s="45"/>
      <c r="N27" s="501"/>
    </row>
    <row r="28" spans="1:14" ht="12.75" hidden="1">
      <c r="A28" s="347" t="s">
        <v>138</v>
      </c>
      <c r="B28" s="348">
        <v>0</v>
      </c>
      <c r="C28" s="348">
        <v>0</v>
      </c>
      <c r="D28" s="348"/>
      <c r="E28" s="66"/>
      <c r="F28" s="502" t="s">
        <v>214</v>
      </c>
      <c r="G28" s="13"/>
      <c r="H28" s="13"/>
      <c r="I28" s="13"/>
      <c r="J28" s="91"/>
      <c r="K28" s="91" t="s">
        <v>215</v>
      </c>
      <c r="L28" s="45"/>
      <c r="M28" s="45"/>
      <c r="N28" s="501"/>
    </row>
    <row r="29" spans="1:14" ht="13.5" thickBot="1">
      <c r="A29" s="349" t="s">
        <v>216</v>
      </c>
      <c r="B29" s="344">
        <f>B22+B24+B25</f>
        <v>46</v>
      </c>
      <c r="C29" s="344">
        <f>C22+C24+C25</f>
        <v>46</v>
      </c>
      <c r="D29" s="344"/>
      <c r="E29" s="66"/>
      <c r="F29" s="503" t="s">
        <v>217</v>
      </c>
      <c r="G29" s="504">
        <f>G22+G24+G25</f>
        <v>0</v>
      </c>
      <c r="H29" s="504">
        <f>H22+H24+H25</f>
        <v>0</v>
      </c>
      <c r="I29" s="504"/>
      <c r="J29" s="505"/>
      <c r="K29" s="506" t="s">
        <v>218</v>
      </c>
      <c r="L29" s="504">
        <f>L22+L24+L25</f>
        <v>46</v>
      </c>
      <c r="M29" s="504">
        <f>M22+M24+M25</f>
        <v>46</v>
      </c>
      <c r="N29" s="507"/>
    </row>
    <row r="30" spans="1:14" ht="12.75">
      <c r="A30" s="121"/>
      <c r="B30" s="122"/>
      <c r="C30" s="45"/>
      <c r="D30" s="45"/>
      <c r="E30" s="66"/>
      <c r="F30" s="121"/>
      <c r="G30" s="122"/>
      <c r="H30" s="45"/>
      <c r="I30" s="45"/>
      <c r="J30" s="66"/>
      <c r="K30" s="121"/>
      <c r="L30" s="122"/>
      <c r="M30" s="45"/>
      <c r="N30" s="45"/>
    </row>
    <row r="31" spans="1:14" ht="12.75">
      <c r="A31" s="121"/>
      <c r="B31" s="122"/>
      <c r="C31" s="45"/>
      <c r="D31" s="45"/>
      <c r="E31" s="66"/>
      <c r="F31" s="121"/>
      <c r="G31" s="122"/>
      <c r="H31" s="45"/>
      <c r="I31" s="45"/>
      <c r="J31" s="66"/>
      <c r="K31" s="121"/>
      <c r="L31" s="122"/>
      <c r="M31" s="45"/>
      <c r="N31" s="45"/>
    </row>
    <row r="32" spans="1:14" ht="12.75">
      <c r="A32" s="121"/>
      <c r="B32" s="122"/>
      <c r="C32" s="45"/>
      <c r="D32" s="45"/>
      <c r="E32" s="66"/>
      <c r="F32" s="121"/>
      <c r="G32" s="122"/>
      <c r="H32" s="45"/>
      <c r="I32" s="45"/>
      <c r="J32" s="66"/>
      <c r="K32" s="121"/>
      <c r="L32" s="122"/>
      <c r="M32" s="45"/>
      <c r="N32" s="45"/>
    </row>
    <row r="33" spans="1:14" ht="12.75">
      <c r="A33" s="121"/>
      <c r="B33" s="122"/>
      <c r="C33" s="45"/>
      <c r="D33" s="45"/>
      <c r="E33" s="66"/>
      <c r="F33" s="121"/>
      <c r="G33" s="122"/>
      <c r="H33" s="45"/>
      <c r="I33" s="45"/>
      <c r="J33" s="66"/>
      <c r="K33" s="121"/>
      <c r="L33" s="122"/>
      <c r="M33" s="45"/>
      <c r="N33" s="45"/>
    </row>
    <row r="34" spans="1:14" ht="13.5" thickBot="1">
      <c r="A34" s="66"/>
      <c r="B34" s="79"/>
      <c r="C34" s="79"/>
      <c r="D34" s="79"/>
      <c r="E34" s="66"/>
      <c r="F34" s="66"/>
      <c r="G34" s="79"/>
      <c r="H34" s="79"/>
      <c r="I34" s="79"/>
      <c r="J34" s="66"/>
      <c r="K34" s="66"/>
      <c r="L34" s="79"/>
      <c r="M34" s="79"/>
      <c r="N34" s="79"/>
    </row>
    <row r="35" spans="1:14" ht="12.75">
      <c r="A35" s="123"/>
      <c r="B35" s="103"/>
      <c r="C35" s="104"/>
      <c r="D35" s="104"/>
      <c r="E35" s="66"/>
      <c r="F35" s="513"/>
      <c r="G35" s="481"/>
      <c r="H35" s="482"/>
      <c r="I35" s="482"/>
      <c r="J35" s="482"/>
      <c r="K35" s="514"/>
      <c r="L35" s="481"/>
      <c r="M35" s="482"/>
      <c r="N35" s="485"/>
    </row>
    <row r="36" spans="1:14" ht="12.75">
      <c r="A36" s="124"/>
      <c r="B36" s="730" t="s">
        <v>175</v>
      </c>
      <c r="C36" s="731"/>
      <c r="D36" s="731"/>
      <c r="E36" s="66"/>
      <c r="F36" s="515"/>
      <c r="G36" s="730" t="s">
        <v>175</v>
      </c>
      <c r="H36" s="731"/>
      <c r="I36" s="731"/>
      <c r="J36" s="91"/>
      <c r="K36" s="124"/>
      <c r="L36" s="730" t="s">
        <v>175</v>
      </c>
      <c r="M36" s="731"/>
      <c r="N36" s="732"/>
    </row>
    <row r="37" spans="1:14" ht="15.75">
      <c r="A37" s="453" t="s">
        <v>219</v>
      </c>
      <c r="B37" s="108" t="s">
        <v>177</v>
      </c>
      <c r="C37" s="109" t="s">
        <v>177</v>
      </c>
      <c r="D37" s="108"/>
      <c r="E37" s="66"/>
      <c r="F37" s="516" t="s">
        <v>220</v>
      </c>
      <c r="G37" s="108" t="s">
        <v>177</v>
      </c>
      <c r="H37" s="108" t="s">
        <v>177</v>
      </c>
      <c r="I37" s="109"/>
      <c r="J37" s="91"/>
      <c r="K37" s="453" t="s">
        <v>221</v>
      </c>
      <c r="L37" s="108" t="s">
        <v>177</v>
      </c>
      <c r="M37" s="108" t="s">
        <v>177</v>
      </c>
      <c r="N37" s="488"/>
    </row>
    <row r="38" spans="1:14" ht="15">
      <c r="A38" s="124"/>
      <c r="B38" s="108" t="s">
        <v>180</v>
      </c>
      <c r="C38" s="111" t="s">
        <v>302</v>
      </c>
      <c r="D38" s="109"/>
      <c r="E38" s="66"/>
      <c r="F38" s="515"/>
      <c r="G38" s="108" t="s">
        <v>180</v>
      </c>
      <c r="H38" s="111" t="s">
        <v>302</v>
      </c>
      <c r="I38" s="113"/>
      <c r="J38" s="91"/>
      <c r="K38" s="124"/>
      <c r="L38" s="108" t="s">
        <v>180</v>
      </c>
      <c r="M38" s="111" t="s">
        <v>302</v>
      </c>
      <c r="N38" s="489"/>
    </row>
    <row r="39" spans="1:14" ht="15">
      <c r="A39" s="125"/>
      <c r="B39" s="115"/>
      <c r="C39" s="111"/>
      <c r="D39" s="115"/>
      <c r="E39" s="66"/>
      <c r="F39" s="517"/>
      <c r="G39" s="115"/>
      <c r="H39" s="111"/>
      <c r="I39" s="113"/>
      <c r="J39" s="91"/>
      <c r="K39" s="125"/>
      <c r="L39" s="115"/>
      <c r="M39" s="111"/>
      <c r="N39" s="489"/>
    </row>
    <row r="40" spans="1:14" ht="12.75">
      <c r="A40" s="126" t="s">
        <v>222</v>
      </c>
      <c r="B40" s="13">
        <f>B12-B29</f>
        <v>0</v>
      </c>
      <c r="C40" s="13">
        <f>C12-C29</f>
        <v>0</v>
      </c>
      <c r="D40" s="13"/>
      <c r="E40" s="66"/>
      <c r="F40" s="518" t="s">
        <v>223</v>
      </c>
      <c r="G40" s="13">
        <f>G12-G29</f>
        <v>0</v>
      </c>
      <c r="H40" s="13">
        <f>H12-H29</f>
        <v>0</v>
      </c>
      <c r="I40" s="13"/>
      <c r="J40" s="91"/>
      <c r="K40" s="126" t="s">
        <v>293</v>
      </c>
      <c r="L40" s="13">
        <f>L12-L29</f>
        <v>0</v>
      </c>
      <c r="M40" s="13">
        <f>M12-M29</f>
        <v>0</v>
      </c>
      <c r="N40" s="13"/>
    </row>
    <row r="41" spans="1:15" ht="12.75">
      <c r="A41" s="529"/>
      <c r="B41" s="530"/>
      <c r="C41" s="530"/>
      <c r="D41" s="533"/>
      <c r="E41" s="66"/>
      <c r="F41" s="531"/>
      <c r="G41" s="530"/>
      <c r="H41" s="530"/>
      <c r="I41" s="533"/>
      <c r="J41" s="91"/>
      <c r="K41" s="532"/>
      <c r="L41" s="530"/>
      <c r="M41" s="530"/>
      <c r="N41" s="496"/>
      <c r="O41" s="127"/>
    </row>
    <row r="42" spans="1:15" ht="15">
      <c r="A42" s="128"/>
      <c r="B42" s="129"/>
      <c r="C42" s="129"/>
      <c r="D42" s="129"/>
      <c r="E42" s="105"/>
      <c r="F42" s="128"/>
      <c r="G42" s="128"/>
      <c r="H42" s="128"/>
      <c r="I42" s="128"/>
      <c r="J42" s="105"/>
      <c r="K42" s="128"/>
      <c r="L42" s="128"/>
      <c r="M42" s="128"/>
      <c r="N42" s="128"/>
      <c r="O42" s="127"/>
    </row>
    <row r="43" spans="1:14" ht="15">
      <c r="A43" s="130" t="s">
        <v>224</v>
      </c>
      <c r="B43" s="130"/>
      <c r="C43" s="128"/>
      <c r="D43" s="128"/>
      <c r="E43" s="105"/>
      <c r="F43" s="128"/>
      <c r="G43" s="128"/>
      <c r="H43" s="128"/>
      <c r="I43" s="128"/>
      <c r="J43" s="105"/>
      <c r="K43" s="128"/>
      <c r="L43" s="128"/>
      <c r="M43" s="128"/>
      <c r="N43" s="128"/>
    </row>
    <row r="44" spans="1:14" ht="15">
      <c r="A44" s="131" t="s">
        <v>225</v>
      </c>
      <c r="B44" s="131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</row>
    <row r="45" spans="1:14" ht="15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</row>
    <row r="46" spans="1:14" ht="15">
      <c r="A46" s="132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</row>
    <row r="47" spans="1:14" ht="15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</row>
    <row r="48" spans="2:14" ht="15"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</row>
    <row r="49" spans="1:14" ht="15">
      <c r="A49" s="132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</row>
  </sheetData>
  <sheetProtection/>
  <mergeCells count="9">
    <mergeCell ref="B36:D36"/>
    <mergeCell ref="G36:I36"/>
    <mergeCell ref="L36:N36"/>
    <mergeCell ref="B2:D2"/>
    <mergeCell ref="G2:I2"/>
    <mergeCell ref="L2:N2"/>
    <mergeCell ref="B18:D18"/>
    <mergeCell ref="G18:I18"/>
    <mergeCell ref="L18:N18"/>
  </mergeCells>
  <printOptions headings="1" horizontalCentered="1" verticalCentered="1"/>
  <pageMargins left="0" right="0" top="0.984251968503937" bottom="0.984251968503937" header="0.5118110236220472" footer="0.5118110236220472"/>
  <pageSetup blackAndWhite="1" horizontalDpi="150" verticalDpi="150" orientation="landscape" paperSize="9" scale="59" r:id="rId1"/>
  <headerFooter alignWithMargins="0">
    <oddHeader>&amp;C&amp;"Times New Roman CE,Normál"&amp;12Simontornya Város Roma Nemzetiségi Önkormányzatának 2014. évi működési - felhalmozási egyensúlya&amp;R&amp;"Times New Roman CE,Normál"&amp;11 1.2. sz. melléklet
</oddHeader>
    <oddFooter>&amp;L&amp;"Times New Roman CE,Normál"&amp;D/&amp;T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W169"/>
  <sheetViews>
    <sheetView zoomScaleSheetLayoutView="100" zoomScalePageLayoutView="0" workbookViewId="0" topLeftCell="A126">
      <selection activeCell="V73" sqref="V73"/>
    </sheetView>
  </sheetViews>
  <sheetFormatPr defaultColWidth="9.00390625" defaultRowHeight="12.75"/>
  <cols>
    <col min="1" max="1" width="7.00390625" style="137" customWidth="1"/>
    <col min="2" max="2" width="57.375" style="137" customWidth="1"/>
    <col min="3" max="4" width="9.75390625" style="137" hidden="1" customWidth="1"/>
    <col min="5" max="5" width="8.375" style="137" hidden="1" customWidth="1"/>
    <col min="6" max="6" width="0.12890625" style="137" customWidth="1"/>
    <col min="7" max="7" width="10.00390625" style="137" customWidth="1"/>
    <col min="8" max="8" width="10.625" style="137" customWidth="1"/>
    <col min="9" max="9" width="9.00390625" style="137" customWidth="1"/>
    <col min="10" max="10" width="8.625" style="137" customWidth="1"/>
    <col min="11" max="11" width="9.875" style="137" customWidth="1"/>
    <col min="12" max="12" width="9.875" style="137" bestFit="1" customWidth="1"/>
    <col min="13" max="14" width="9.25390625" style="137" customWidth="1"/>
    <col min="15" max="16" width="9.125" style="137" hidden="1" customWidth="1"/>
    <col min="17" max="17" width="11.25390625" style="137" hidden="1" customWidth="1"/>
    <col min="18" max="18" width="10.25390625" style="137" hidden="1" customWidth="1"/>
    <col min="19" max="19" width="9.375" style="137" customWidth="1"/>
    <col min="20" max="20" width="10.375" style="137" customWidth="1"/>
    <col min="21" max="21" width="10.00390625" style="137" customWidth="1"/>
    <col min="22" max="22" width="8.00390625" style="137" customWidth="1"/>
    <col min="23" max="16384" width="9.125" style="137" customWidth="1"/>
  </cols>
  <sheetData>
    <row r="1" spans="1:22" ht="18.75" customHeight="1" thickTop="1">
      <c r="A1" s="134" t="s">
        <v>104</v>
      </c>
      <c r="B1" s="758" t="s">
        <v>226</v>
      </c>
      <c r="C1" s="135" t="s">
        <v>227</v>
      </c>
      <c r="D1" s="760" t="s">
        <v>228</v>
      </c>
      <c r="E1" s="761"/>
      <c r="F1" s="762"/>
      <c r="G1" s="136" t="s">
        <v>106</v>
      </c>
      <c r="H1" s="760" t="s">
        <v>229</v>
      </c>
      <c r="I1" s="761"/>
      <c r="J1" s="762"/>
      <c r="K1" s="136" t="s">
        <v>106</v>
      </c>
      <c r="L1" s="760" t="s">
        <v>305</v>
      </c>
      <c r="M1" s="761"/>
      <c r="N1" s="762"/>
      <c r="O1" s="763" t="s">
        <v>303</v>
      </c>
      <c r="P1" s="764"/>
      <c r="Q1" s="764"/>
      <c r="R1" s="765"/>
      <c r="S1" s="766"/>
      <c r="T1" s="767"/>
      <c r="U1" s="767"/>
      <c r="V1" s="767"/>
    </row>
    <row r="2" spans="1:22" ht="48.75" customHeight="1" thickBot="1">
      <c r="A2" s="138" t="s">
        <v>107</v>
      </c>
      <c r="B2" s="759"/>
      <c r="C2" s="139" t="s">
        <v>109</v>
      </c>
      <c r="D2" s="140" t="s">
        <v>230</v>
      </c>
      <c r="E2" s="140" t="s">
        <v>231</v>
      </c>
      <c r="F2" s="141" t="s">
        <v>232</v>
      </c>
      <c r="G2" s="139" t="s">
        <v>304</v>
      </c>
      <c r="H2" s="140" t="s">
        <v>230</v>
      </c>
      <c r="I2" s="140" t="s">
        <v>231</v>
      </c>
      <c r="J2" s="141" t="s">
        <v>232</v>
      </c>
      <c r="K2" s="139" t="s">
        <v>302</v>
      </c>
      <c r="L2" s="140" t="s">
        <v>230</v>
      </c>
      <c r="M2" s="140" t="s">
        <v>231</v>
      </c>
      <c r="N2" s="141" t="s">
        <v>232</v>
      </c>
      <c r="O2" s="602" t="s">
        <v>233</v>
      </c>
      <c r="P2" s="603" t="s">
        <v>230</v>
      </c>
      <c r="Q2" s="603" t="s">
        <v>231</v>
      </c>
      <c r="R2" s="550" t="s">
        <v>232</v>
      </c>
      <c r="S2" s="552"/>
      <c r="T2" s="551"/>
      <c r="U2" s="551"/>
      <c r="V2" s="551"/>
    </row>
    <row r="3" spans="1:22" ht="17.25" thickBot="1" thickTop="1">
      <c r="A3" s="753" t="s">
        <v>5</v>
      </c>
      <c r="B3" s="754"/>
      <c r="C3" s="755"/>
      <c r="D3" s="755"/>
      <c r="E3" s="755"/>
      <c r="F3" s="755"/>
      <c r="G3" s="755"/>
      <c r="H3" s="755"/>
      <c r="I3" s="755"/>
      <c r="J3" s="755"/>
      <c r="K3" s="755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</row>
    <row r="4" spans="1:22" ht="13.5" thickTop="1">
      <c r="A4" s="354">
        <v>1</v>
      </c>
      <c r="B4" s="350" t="s">
        <v>6</v>
      </c>
      <c r="C4" s="351">
        <v>1161154</v>
      </c>
      <c r="D4" s="352">
        <v>1161154</v>
      </c>
      <c r="E4" s="352">
        <v>0</v>
      </c>
      <c r="F4" s="353">
        <v>0</v>
      </c>
      <c r="G4" s="352">
        <f aca="true" t="shared" si="0" ref="G4:N4">G5+G8</f>
        <v>0</v>
      </c>
      <c r="H4" s="352">
        <f t="shared" si="0"/>
        <v>0</v>
      </c>
      <c r="I4" s="454">
        <f t="shared" si="0"/>
        <v>0</v>
      </c>
      <c r="J4" s="351">
        <f t="shared" si="0"/>
        <v>0</v>
      </c>
      <c r="K4" s="454">
        <f t="shared" si="0"/>
        <v>0</v>
      </c>
      <c r="L4" s="351">
        <f t="shared" si="0"/>
        <v>0</v>
      </c>
      <c r="M4" s="352">
        <f t="shared" si="0"/>
        <v>0</v>
      </c>
      <c r="N4" s="454">
        <f t="shared" si="0"/>
        <v>0</v>
      </c>
      <c r="O4" s="351">
        <v>-161851</v>
      </c>
      <c r="P4" s="352">
        <v>-161851</v>
      </c>
      <c r="Q4" s="352">
        <v>0</v>
      </c>
      <c r="R4" s="353">
        <v>0</v>
      </c>
      <c r="S4" s="557"/>
      <c r="T4" s="553"/>
      <c r="U4" s="553"/>
      <c r="V4" s="553"/>
    </row>
    <row r="5" spans="1:22" ht="12.75">
      <c r="A5" s="450">
        <v>1.1</v>
      </c>
      <c r="B5" s="144" t="s">
        <v>7</v>
      </c>
      <c r="C5" s="145">
        <v>951154</v>
      </c>
      <c r="D5" s="146">
        <v>951154</v>
      </c>
      <c r="E5" s="146">
        <v>0</v>
      </c>
      <c r="F5" s="147">
        <v>0</v>
      </c>
      <c r="G5" s="146">
        <v>0</v>
      </c>
      <c r="H5" s="146">
        <v>0</v>
      </c>
      <c r="I5" s="146">
        <f aca="true" t="shared" si="1" ref="I5:N5">I6+I7</f>
        <v>0</v>
      </c>
      <c r="J5" s="605">
        <f t="shared" si="1"/>
        <v>0</v>
      </c>
      <c r="K5" s="146">
        <v>0</v>
      </c>
      <c r="L5" s="605">
        <v>0</v>
      </c>
      <c r="M5" s="146">
        <f t="shared" si="1"/>
        <v>0</v>
      </c>
      <c r="N5" s="605">
        <f t="shared" si="1"/>
        <v>0</v>
      </c>
      <c r="O5" s="606">
        <v>-175538</v>
      </c>
      <c r="P5" s="607">
        <v>-175538</v>
      </c>
      <c r="Q5" s="607">
        <v>0</v>
      </c>
      <c r="R5" s="677">
        <v>0</v>
      </c>
      <c r="S5" s="144"/>
      <c r="T5" s="558"/>
      <c r="U5" s="558"/>
      <c r="V5" s="558"/>
    </row>
    <row r="6" spans="1:22" ht="12.75">
      <c r="A6" s="143" t="s">
        <v>8</v>
      </c>
      <c r="B6" s="144" t="s">
        <v>9</v>
      </c>
      <c r="C6" s="149">
        <v>424170</v>
      </c>
      <c r="D6" s="150">
        <v>424170</v>
      </c>
      <c r="E6" s="150">
        <v>0</v>
      </c>
      <c r="F6" s="151">
        <v>0</v>
      </c>
      <c r="G6" s="150">
        <v>0</v>
      </c>
      <c r="H6" s="150">
        <v>0</v>
      </c>
      <c r="I6" s="150">
        <v>0</v>
      </c>
      <c r="J6" s="201">
        <v>0</v>
      </c>
      <c r="K6" s="150">
        <v>0</v>
      </c>
      <c r="L6" s="201">
        <v>0</v>
      </c>
      <c r="M6" s="150">
        <v>0</v>
      </c>
      <c r="N6" s="608">
        <v>0</v>
      </c>
      <c r="O6" s="154">
        <v>-87117</v>
      </c>
      <c r="P6" s="155">
        <v>-87117</v>
      </c>
      <c r="Q6" s="155">
        <v>0</v>
      </c>
      <c r="R6" s="213">
        <v>0</v>
      </c>
      <c r="S6" s="144"/>
      <c r="T6" s="558"/>
      <c r="U6" s="558"/>
      <c r="V6" s="558"/>
    </row>
    <row r="7" spans="1:22" ht="12.75">
      <c r="A7" s="143" t="s">
        <v>10</v>
      </c>
      <c r="B7" s="144" t="s">
        <v>11</v>
      </c>
      <c r="C7" s="149">
        <v>526984</v>
      </c>
      <c r="D7" s="150">
        <v>526984</v>
      </c>
      <c r="E7" s="150">
        <v>0</v>
      </c>
      <c r="F7" s="151">
        <v>0</v>
      </c>
      <c r="G7" s="150">
        <v>0</v>
      </c>
      <c r="H7" s="150">
        <v>0</v>
      </c>
      <c r="I7" s="150">
        <v>0</v>
      </c>
      <c r="J7" s="201">
        <v>0</v>
      </c>
      <c r="K7" s="150">
        <v>0</v>
      </c>
      <c r="L7" s="201">
        <v>0</v>
      </c>
      <c r="M7" s="150">
        <v>0</v>
      </c>
      <c r="N7" s="608">
        <v>0</v>
      </c>
      <c r="O7" s="154">
        <v>-88421</v>
      </c>
      <c r="P7" s="155">
        <v>-88421</v>
      </c>
      <c r="Q7" s="155">
        <v>0</v>
      </c>
      <c r="R7" s="213">
        <v>0</v>
      </c>
      <c r="S7" s="144"/>
      <c r="T7" s="558"/>
      <c r="U7" s="558"/>
      <c r="V7" s="558"/>
    </row>
    <row r="8" spans="1:22" ht="12.75">
      <c r="A8" s="450">
        <v>1.2</v>
      </c>
      <c r="B8" s="144" t="s">
        <v>12</v>
      </c>
      <c r="C8" s="156">
        <v>210000</v>
      </c>
      <c r="D8" s="157">
        <v>210000</v>
      </c>
      <c r="E8" s="157">
        <v>0</v>
      </c>
      <c r="F8" s="158">
        <v>0</v>
      </c>
      <c r="G8" s="157">
        <f aca="true" t="shared" si="2" ref="G8:N8">G9</f>
        <v>0</v>
      </c>
      <c r="H8" s="157">
        <f t="shared" si="2"/>
        <v>0</v>
      </c>
      <c r="I8" s="157">
        <f t="shared" si="2"/>
        <v>0</v>
      </c>
      <c r="J8" s="610">
        <f t="shared" si="2"/>
        <v>0</v>
      </c>
      <c r="K8" s="157">
        <f t="shared" si="2"/>
        <v>0</v>
      </c>
      <c r="L8" s="610">
        <v>0</v>
      </c>
      <c r="M8" s="157">
        <f t="shared" si="2"/>
        <v>0</v>
      </c>
      <c r="N8" s="610">
        <f t="shared" si="2"/>
        <v>0</v>
      </c>
      <c r="O8" s="154">
        <v>13687</v>
      </c>
      <c r="P8" s="155">
        <v>13687</v>
      </c>
      <c r="Q8" s="155">
        <v>0</v>
      </c>
      <c r="R8" s="213">
        <v>0</v>
      </c>
      <c r="S8" s="144"/>
      <c r="T8" s="558"/>
      <c r="U8" s="558"/>
      <c r="V8" s="558"/>
    </row>
    <row r="9" spans="1:22" ht="12.75">
      <c r="A9" s="143" t="s">
        <v>13</v>
      </c>
      <c r="B9" s="144" t="s">
        <v>234</v>
      </c>
      <c r="C9" s="156">
        <v>208460</v>
      </c>
      <c r="D9" s="157">
        <v>208460</v>
      </c>
      <c r="E9" s="157">
        <v>0</v>
      </c>
      <c r="F9" s="158">
        <v>0</v>
      </c>
      <c r="G9" s="157">
        <f aca="true" t="shared" si="3" ref="G9:N9">G10+G11+G12+G13</f>
        <v>0</v>
      </c>
      <c r="H9" s="157">
        <f t="shared" si="3"/>
        <v>0</v>
      </c>
      <c r="I9" s="157">
        <f t="shared" si="3"/>
        <v>0</v>
      </c>
      <c r="J9" s="610">
        <f t="shared" si="3"/>
        <v>0</v>
      </c>
      <c r="K9" s="157">
        <v>0</v>
      </c>
      <c r="L9" s="610">
        <v>0</v>
      </c>
      <c r="M9" s="157">
        <f t="shared" si="3"/>
        <v>0</v>
      </c>
      <c r="N9" s="610">
        <f t="shared" si="3"/>
        <v>0</v>
      </c>
      <c r="O9" s="154">
        <v>13227</v>
      </c>
      <c r="P9" s="155">
        <v>13227</v>
      </c>
      <c r="Q9" s="155">
        <v>0</v>
      </c>
      <c r="R9" s="213">
        <v>0</v>
      </c>
      <c r="S9" s="144"/>
      <c r="T9" s="558"/>
      <c r="U9" s="558"/>
      <c r="V9" s="558"/>
    </row>
    <row r="10" spans="1:22" ht="12.75">
      <c r="A10" s="143" t="s">
        <v>15</v>
      </c>
      <c r="B10" s="144" t="s">
        <v>16</v>
      </c>
      <c r="C10" s="149">
        <v>202607</v>
      </c>
      <c r="D10" s="150">
        <v>202607</v>
      </c>
      <c r="E10" s="150">
        <v>0</v>
      </c>
      <c r="F10" s="151">
        <v>0</v>
      </c>
      <c r="G10" s="150">
        <v>0</v>
      </c>
      <c r="H10" s="150"/>
      <c r="I10" s="150">
        <v>0</v>
      </c>
      <c r="J10" s="201">
        <v>0</v>
      </c>
      <c r="K10" s="150">
        <v>0</v>
      </c>
      <c r="L10" s="201">
        <v>0</v>
      </c>
      <c r="M10" s="150">
        <v>0</v>
      </c>
      <c r="N10" s="608">
        <v>0</v>
      </c>
      <c r="O10" s="154">
        <v>18795</v>
      </c>
      <c r="P10" s="155">
        <v>18795</v>
      </c>
      <c r="Q10" s="155">
        <v>0</v>
      </c>
      <c r="R10" s="213">
        <v>0</v>
      </c>
      <c r="S10" s="144"/>
      <c r="T10" s="558"/>
      <c r="U10" s="558"/>
      <c r="V10" s="558"/>
    </row>
    <row r="11" spans="1:22" ht="12.75">
      <c r="A11" s="143" t="s">
        <v>17</v>
      </c>
      <c r="B11" s="144" t="s">
        <v>18</v>
      </c>
      <c r="C11" s="149">
        <v>5853</v>
      </c>
      <c r="D11" s="150">
        <v>5853</v>
      </c>
      <c r="E11" s="150">
        <v>0</v>
      </c>
      <c r="F11" s="151">
        <v>0</v>
      </c>
      <c r="G11" s="150">
        <v>0</v>
      </c>
      <c r="H11" s="150">
        <v>0</v>
      </c>
      <c r="I11" s="150">
        <v>0</v>
      </c>
      <c r="J11" s="201">
        <v>0</v>
      </c>
      <c r="K11" s="150">
        <v>0</v>
      </c>
      <c r="L11" s="201">
        <v>0</v>
      </c>
      <c r="M11" s="150">
        <v>0</v>
      </c>
      <c r="N11" s="608">
        <v>0</v>
      </c>
      <c r="O11" s="154">
        <v>-5568</v>
      </c>
      <c r="P11" s="155">
        <v>-5568</v>
      </c>
      <c r="Q11" s="155">
        <v>0</v>
      </c>
      <c r="R11" s="213">
        <v>0</v>
      </c>
      <c r="S11" s="144"/>
      <c r="T11" s="558"/>
      <c r="U11" s="558"/>
      <c r="V11" s="558"/>
    </row>
    <row r="12" spans="1:22" ht="12.75">
      <c r="A12" s="143" t="s">
        <v>19</v>
      </c>
      <c r="B12" s="144" t="s">
        <v>20</v>
      </c>
      <c r="C12" s="160">
        <v>0</v>
      </c>
      <c r="D12" s="150">
        <v>0</v>
      </c>
      <c r="E12" s="150">
        <v>0</v>
      </c>
      <c r="F12" s="151">
        <v>0</v>
      </c>
      <c r="G12" s="150">
        <v>0</v>
      </c>
      <c r="H12" s="150">
        <v>0</v>
      </c>
      <c r="I12" s="150">
        <v>0</v>
      </c>
      <c r="J12" s="201">
        <v>0</v>
      </c>
      <c r="K12" s="183">
        <v>0</v>
      </c>
      <c r="L12" s="201">
        <v>0</v>
      </c>
      <c r="M12" s="150">
        <v>0</v>
      </c>
      <c r="N12" s="608">
        <v>0</v>
      </c>
      <c r="O12" s="154">
        <v>0</v>
      </c>
      <c r="P12" s="155">
        <v>0</v>
      </c>
      <c r="Q12" s="155">
        <v>0</v>
      </c>
      <c r="R12" s="213">
        <v>0</v>
      </c>
      <c r="S12" s="144"/>
      <c r="T12" s="558"/>
      <c r="U12" s="558"/>
      <c r="V12" s="558"/>
    </row>
    <row r="13" spans="1:22" ht="13.5" customHeight="1">
      <c r="A13" s="143" t="s">
        <v>21</v>
      </c>
      <c r="B13" s="144" t="s">
        <v>294</v>
      </c>
      <c r="C13" s="160">
        <v>1540</v>
      </c>
      <c r="D13" s="150">
        <v>1540</v>
      </c>
      <c r="E13" s="150">
        <v>0</v>
      </c>
      <c r="F13" s="151">
        <v>0</v>
      </c>
      <c r="G13" s="150">
        <v>0</v>
      </c>
      <c r="H13" s="150">
        <v>0</v>
      </c>
      <c r="I13" s="150">
        <v>0</v>
      </c>
      <c r="J13" s="201">
        <v>0</v>
      </c>
      <c r="K13" s="183">
        <v>0</v>
      </c>
      <c r="L13" s="201">
        <v>0</v>
      </c>
      <c r="M13" s="150">
        <v>0</v>
      </c>
      <c r="N13" s="608">
        <v>0</v>
      </c>
      <c r="O13" s="611">
        <v>460</v>
      </c>
      <c r="P13" s="612">
        <v>460</v>
      </c>
      <c r="Q13" s="612">
        <v>0</v>
      </c>
      <c r="R13" s="697">
        <v>0</v>
      </c>
      <c r="S13" s="144"/>
      <c r="T13" s="558"/>
      <c r="U13" s="558"/>
      <c r="V13" s="558"/>
    </row>
    <row r="14" spans="1:22" ht="12.75">
      <c r="A14" s="357" t="s">
        <v>22</v>
      </c>
      <c r="B14" s="358" t="s">
        <v>23</v>
      </c>
      <c r="C14" s="359">
        <v>9099960</v>
      </c>
      <c r="D14" s="360">
        <v>7826133.617952756</v>
      </c>
      <c r="E14" s="360">
        <v>876345.2463779527</v>
      </c>
      <c r="F14" s="361">
        <v>397481</v>
      </c>
      <c r="G14" s="359">
        <f aca="true" t="shared" si="4" ref="G14:N14">G15+G19+G20+G21+G22+G36+G39</f>
        <v>46</v>
      </c>
      <c r="H14" s="359">
        <f t="shared" si="4"/>
        <v>46</v>
      </c>
      <c r="I14" s="359">
        <f t="shared" si="4"/>
        <v>0</v>
      </c>
      <c r="J14" s="359">
        <f t="shared" si="4"/>
        <v>0</v>
      </c>
      <c r="K14" s="359">
        <f t="shared" si="4"/>
        <v>46</v>
      </c>
      <c r="L14" s="359">
        <f t="shared" si="4"/>
        <v>46</v>
      </c>
      <c r="M14" s="359">
        <f t="shared" si="4"/>
        <v>0</v>
      </c>
      <c r="N14" s="359">
        <f t="shared" si="4"/>
        <v>0</v>
      </c>
      <c r="O14" s="613">
        <v>-419480</v>
      </c>
      <c r="P14" s="613">
        <v>-473350.617952756</v>
      </c>
      <c r="Q14" s="613">
        <v>92847.75362204725</v>
      </c>
      <c r="R14" s="361">
        <v>-38977</v>
      </c>
      <c r="S14" s="557"/>
      <c r="T14" s="553"/>
      <c r="U14" s="553"/>
      <c r="V14" s="553"/>
    </row>
    <row r="15" spans="1:22" ht="12.75">
      <c r="A15" s="438">
        <v>2.1</v>
      </c>
      <c r="B15" s="175" t="s">
        <v>24</v>
      </c>
      <c r="C15" s="176">
        <v>518481</v>
      </c>
      <c r="D15" s="177">
        <v>214873.6337007874</v>
      </c>
      <c r="E15" s="177">
        <v>303607.4353543307</v>
      </c>
      <c r="F15" s="178">
        <v>0</v>
      </c>
      <c r="G15" s="455">
        <f aca="true" t="shared" si="5" ref="G15:N15">G16+G17+G18</f>
        <v>0</v>
      </c>
      <c r="H15" s="455">
        <f t="shared" si="5"/>
        <v>0</v>
      </c>
      <c r="I15" s="456">
        <f t="shared" si="5"/>
        <v>0</v>
      </c>
      <c r="J15" s="179">
        <f t="shared" si="5"/>
        <v>0</v>
      </c>
      <c r="K15" s="456">
        <f t="shared" si="5"/>
        <v>0</v>
      </c>
      <c r="L15" s="179">
        <f t="shared" si="5"/>
        <v>0</v>
      </c>
      <c r="M15" s="456">
        <f t="shared" si="5"/>
        <v>0</v>
      </c>
      <c r="N15" s="614">
        <f t="shared" si="5"/>
        <v>0</v>
      </c>
      <c r="O15" s="176">
        <v>-223942</v>
      </c>
      <c r="P15" s="177">
        <v>-7665.63370078741</v>
      </c>
      <c r="Q15" s="177">
        <v>-216276.4353543307</v>
      </c>
      <c r="R15" s="178">
        <v>0</v>
      </c>
      <c r="S15" s="144"/>
      <c r="T15" s="558"/>
      <c r="U15" s="558"/>
      <c r="V15" s="558"/>
    </row>
    <row r="16" spans="1:22" ht="12.75">
      <c r="A16" s="143" t="s">
        <v>25</v>
      </c>
      <c r="B16" s="178" t="s">
        <v>273</v>
      </c>
      <c r="C16" s="156">
        <v>22129</v>
      </c>
      <c r="D16" s="157">
        <v>7000</v>
      </c>
      <c r="E16" s="157">
        <v>15129.322834645669</v>
      </c>
      <c r="F16" s="158">
        <v>0</v>
      </c>
      <c r="G16" s="156">
        <v>0</v>
      </c>
      <c r="H16" s="157">
        <v>0</v>
      </c>
      <c r="I16" s="157">
        <v>0</v>
      </c>
      <c r="J16" s="159">
        <v>0</v>
      </c>
      <c r="K16" s="157">
        <v>0</v>
      </c>
      <c r="L16" s="159">
        <v>0</v>
      </c>
      <c r="M16" s="157">
        <v>0</v>
      </c>
      <c r="N16" s="615">
        <v>0</v>
      </c>
      <c r="O16" s="176">
        <v>-7330</v>
      </c>
      <c r="P16" s="177">
        <v>-2000</v>
      </c>
      <c r="Q16" s="177">
        <v>-5330.322834645669</v>
      </c>
      <c r="R16" s="178">
        <v>0</v>
      </c>
      <c r="S16" s="144"/>
      <c r="T16" s="558"/>
      <c r="U16" s="558"/>
      <c r="V16" s="558"/>
    </row>
    <row r="17" spans="1:22" ht="12.75">
      <c r="A17" s="143" t="s">
        <v>27</v>
      </c>
      <c r="B17" s="178" t="s">
        <v>26</v>
      </c>
      <c r="C17" s="156">
        <v>50209</v>
      </c>
      <c r="D17" s="157">
        <v>0</v>
      </c>
      <c r="E17" s="157">
        <v>50209</v>
      </c>
      <c r="F17" s="158">
        <v>0</v>
      </c>
      <c r="G17" s="156">
        <v>0</v>
      </c>
      <c r="H17" s="157">
        <v>0</v>
      </c>
      <c r="I17" s="157">
        <v>0</v>
      </c>
      <c r="J17" s="159">
        <v>0</v>
      </c>
      <c r="K17" s="157">
        <v>0</v>
      </c>
      <c r="L17" s="159">
        <v>0</v>
      </c>
      <c r="M17" s="157">
        <v>0</v>
      </c>
      <c r="N17" s="615">
        <v>0</v>
      </c>
      <c r="O17" s="176">
        <v>-50209</v>
      </c>
      <c r="P17" s="177">
        <v>0</v>
      </c>
      <c r="Q17" s="177">
        <v>-50209</v>
      </c>
      <c r="R17" s="178">
        <v>0</v>
      </c>
      <c r="S17" s="144"/>
      <c r="T17" s="558"/>
      <c r="U17" s="558"/>
      <c r="V17" s="558"/>
    </row>
    <row r="18" spans="1:22" ht="12" customHeight="1">
      <c r="A18" s="143" t="s">
        <v>235</v>
      </c>
      <c r="B18" s="175" t="s">
        <v>28</v>
      </c>
      <c r="C18" s="176">
        <v>275318</v>
      </c>
      <c r="D18" s="177">
        <v>198977</v>
      </c>
      <c r="E18" s="177">
        <v>76340.86614173229</v>
      </c>
      <c r="F18" s="178">
        <v>0</v>
      </c>
      <c r="G18" s="176">
        <v>0</v>
      </c>
      <c r="H18" s="177">
        <v>0</v>
      </c>
      <c r="I18" s="177">
        <v>0</v>
      </c>
      <c r="J18" s="179">
        <v>0</v>
      </c>
      <c r="K18" s="177">
        <v>0</v>
      </c>
      <c r="L18" s="179">
        <v>0</v>
      </c>
      <c r="M18" s="177">
        <v>0</v>
      </c>
      <c r="N18" s="614">
        <v>0</v>
      </c>
      <c r="O18" s="176">
        <v>-9897</v>
      </c>
      <c r="P18" s="177">
        <v>-307</v>
      </c>
      <c r="Q18" s="177">
        <v>-9589.866141732287</v>
      </c>
      <c r="R18" s="178">
        <v>0</v>
      </c>
      <c r="S18" s="144"/>
      <c r="T18" s="558"/>
      <c r="U18" s="558"/>
      <c r="V18" s="558"/>
    </row>
    <row r="19" spans="1:22" ht="15" customHeight="1">
      <c r="A19" s="143" t="s">
        <v>30</v>
      </c>
      <c r="B19" s="178" t="s">
        <v>31</v>
      </c>
      <c r="C19" s="156">
        <v>8259</v>
      </c>
      <c r="D19" s="157">
        <v>8259</v>
      </c>
      <c r="E19" s="157">
        <v>0</v>
      </c>
      <c r="F19" s="158">
        <v>0</v>
      </c>
      <c r="G19" s="156">
        <v>0</v>
      </c>
      <c r="H19" s="157">
        <v>0</v>
      </c>
      <c r="I19" s="157">
        <v>0</v>
      </c>
      <c r="J19" s="159">
        <v>0</v>
      </c>
      <c r="K19" s="157">
        <v>0</v>
      </c>
      <c r="L19" s="159">
        <v>0</v>
      </c>
      <c r="M19" s="157">
        <v>0</v>
      </c>
      <c r="N19" s="616">
        <v>0</v>
      </c>
      <c r="O19" s="176">
        <v>-8259</v>
      </c>
      <c r="P19" s="177">
        <v>-8259</v>
      </c>
      <c r="Q19" s="177">
        <v>0</v>
      </c>
      <c r="R19" s="178">
        <v>0</v>
      </c>
      <c r="S19" s="144"/>
      <c r="T19" s="558"/>
      <c r="U19" s="558"/>
      <c r="V19" s="558"/>
    </row>
    <row r="20" spans="1:22" ht="12.75" customHeight="1">
      <c r="A20" s="143" t="s">
        <v>32</v>
      </c>
      <c r="B20" s="175" t="s">
        <v>33</v>
      </c>
      <c r="C20" s="176">
        <v>42566</v>
      </c>
      <c r="D20" s="177">
        <v>637.6337007874016</v>
      </c>
      <c r="E20" s="177">
        <v>41928.24637795275</v>
      </c>
      <c r="F20" s="178">
        <v>0</v>
      </c>
      <c r="G20" s="176">
        <v>0</v>
      </c>
      <c r="H20" s="177">
        <v>0</v>
      </c>
      <c r="I20" s="177">
        <v>0</v>
      </c>
      <c r="J20" s="179">
        <v>0</v>
      </c>
      <c r="K20" s="177">
        <v>0</v>
      </c>
      <c r="L20" s="179">
        <v>0</v>
      </c>
      <c r="M20" s="177">
        <v>0</v>
      </c>
      <c r="N20" s="614">
        <v>0</v>
      </c>
      <c r="O20" s="176">
        <v>-38247</v>
      </c>
      <c r="P20" s="177">
        <v>2900.3662992125983</v>
      </c>
      <c r="Q20" s="177">
        <v>-41147.24637795275</v>
      </c>
      <c r="R20" s="178">
        <v>0</v>
      </c>
      <c r="S20" s="144"/>
      <c r="T20" s="558"/>
      <c r="U20" s="558"/>
      <c r="V20" s="558"/>
    </row>
    <row r="21" spans="1:22" ht="12.75">
      <c r="A21" s="181" t="s">
        <v>34</v>
      </c>
      <c r="B21" s="175" t="s">
        <v>35</v>
      </c>
      <c r="C21" s="156">
        <v>120000</v>
      </c>
      <c r="D21" s="157">
        <v>0</v>
      </c>
      <c r="E21" s="157">
        <v>120000</v>
      </c>
      <c r="F21" s="158">
        <v>0</v>
      </c>
      <c r="G21" s="156">
        <v>0</v>
      </c>
      <c r="H21" s="157"/>
      <c r="I21" s="157">
        <v>0</v>
      </c>
      <c r="J21" s="159"/>
      <c r="K21" s="157">
        <v>0</v>
      </c>
      <c r="L21" s="159">
        <v>0</v>
      </c>
      <c r="M21" s="157">
        <v>0</v>
      </c>
      <c r="N21" s="616">
        <v>0</v>
      </c>
      <c r="O21" s="176">
        <v>-110000</v>
      </c>
      <c r="P21" s="177">
        <v>0</v>
      </c>
      <c r="Q21" s="177">
        <v>-110000</v>
      </c>
      <c r="R21" s="178">
        <v>0</v>
      </c>
      <c r="S21" s="144"/>
      <c r="T21" s="558"/>
      <c r="U21" s="558"/>
      <c r="V21" s="558"/>
    </row>
    <row r="22" spans="1:22" ht="12.75">
      <c r="A22" s="439">
        <v>2.2</v>
      </c>
      <c r="B22" s="175" t="s">
        <v>36</v>
      </c>
      <c r="C22" s="176">
        <v>4932443</v>
      </c>
      <c r="D22" s="177">
        <v>4385032.984251969</v>
      </c>
      <c r="E22" s="177">
        <v>520908.81102362205</v>
      </c>
      <c r="F22" s="178">
        <v>26501</v>
      </c>
      <c r="G22" s="176">
        <f aca="true" t="shared" si="6" ref="G22:N22">G23+G30+G33</f>
        <v>0</v>
      </c>
      <c r="H22" s="176">
        <f t="shared" si="6"/>
        <v>0</v>
      </c>
      <c r="I22" s="177">
        <f t="shared" si="6"/>
        <v>0</v>
      </c>
      <c r="J22" s="179">
        <f t="shared" si="6"/>
        <v>0</v>
      </c>
      <c r="K22" s="177">
        <f t="shared" si="6"/>
        <v>0</v>
      </c>
      <c r="L22" s="179">
        <f t="shared" si="6"/>
        <v>0</v>
      </c>
      <c r="M22" s="177">
        <f t="shared" si="6"/>
        <v>0</v>
      </c>
      <c r="N22" s="614">
        <f t="shared" si="6"/>
        <v>0</v>
      </c>
      <c r="O22" s="176">
        <v>-90217</v>
      </c>
      <c r="P22" s="177">
        <v>-417205.98425196856</v>
      </c>
      <c r="Q22" s="177">
        <v>338486.18897637795</v>
      </c>
      <c r="R22" s="178">
        <v>-11497</v>
      </c>
      <c r="S22" s="144"/>
      <c r="T22" s="558"/>
      <c r="U22" s="558"/>
      <c r="V22" s="558"/>
    </row>
    <row r="23" spans="1:22" ht="12.75">
      <c r="A23" s="182" t="s">
        <v>37</v>
      </c>
      <c r="B23" s="175" t="s">
        <v>38</v>
      </c>
      <c r="C23" s="160">
        <v>4153854</v>
      </c>
      <c r="D23" s="183">
        <v>3875056</v>
      </c>
      <c r="E23" s="183">
        <v>252297</v>
      </c>
      <c r="F23" s="184">
        <v>26501</v>
      </c>
      <c r="G23" s="160">
        <f aca="true" t="shared" si="7" ref="G23:N23">G24+G25+G26+G27+G28+G29</f>
        <v>0</v>
      </c>
      <c r="H23" s="183">
        <f t="shared" si="7"/>
        <v>0</v>
      </c>
      <c r="I23" s="183">
        <f t="shared" si="7"/>
        <v>0</v>
      </c>
      <c r="J23" s="186">
        <f t="shared" si="7"/>
        <v>0</v>
      </c>
      <c r="K23" s="183">
        <f t="shared" si="7"/>
        <v>0</v>
      </c>
      <c r="L23" s="186">
        <v>0</v>
      </c>
      <c r="M23" s="183">
        <f t="shared" si="7"/>
        <v>0</v>
      </c>
      <c r="N23" s="185">
        <f t="shared" si="7"/>
        <v>0</v>
      </c>
      <c r="O23" s="154">
        <v>-75854</v>
      </c>
      <c r="P23" s="155">
        <v>-431046</v>
      </c>
      <c r="Q23" s="155">
        <v>366689</v>
      </c>
      <c r="R23" s="213">
        <v>-11497</v>
      </c>
      <c r="S23" s="144"/>
      <c r="T23" s="558"/>
      <c r="U23" s="558"/>
      <c r="V23" s="558"/>
    </row>
    <row r="24" spans="1:22" ht="12.75">
      <c r="A24" s="187" t="s">
        <v>39</v>
      </c>
      <c r="B24" s="188" t="s">
        <v>40</v>
      </c>
      <c r="C24" s="189">
        <v>825379</v>
      </c>
      <c r="D24" s="190">
        <v>825379</v>
      </c>
      <c r="E24" s="190">
        <v>0</v>
      </c>
      <c r="F24" s="191"/>
      <c r="G24" s="189">
        <v>0</v>
      </c>
      <c r="H24" s="190">
        <v>0</v>
      </c>
      <c r="I24" s="190">
        <v>0</v>
      </c>
      <c r="J24" s="192">
        <v>0</v>
      </c>
      <c r="K24" s="190">
        <v>0</v>
      </c>
      <c r="L24" s="192">
        <v>0</v>
      </c>
      <c r="M24" s="190">
        <v>0</v>
      </c>
      <c r="N24" s="617">
        <v>0</v>
      </c>
      <c r="O24" s="618">
        <v>-13379</v>
      </c>
      <c r="P24" s="619">
        <v>-13379</v>
      </c>
      <c r="Q24" s="619">
        <v>0</v>
      </c>
      <c r="R24" s="698"/>
      <c r="S24" s="144"/>
      <c r="T24" s="558"/>
      <c r="U24" s="558"/>
      <c r="V24" s="558"/>
    </row>
    <row r="25" spans="1:22" ht="12.75">
      <c r="A25" s="187" t="s">
        <v>41</v>
      </c>
      <c r="B25" s="188" t="s">
        <v>42</v>
      </c>
      <c r="C25" s="189">
        <v>500226</v>
      </c>
      <c r="D25" s="190">
        <v>500226</v>
      </c>
      <c r="E25" s="190">
        <v>0</v>
      </c>
      <c r="F25" s="191"/>
      <c r="G25" s="189">
        <v>0</v>
      </c>
      <c r="H25" s="190">
        <v>0</v>
      </c>
      <c r="I25" s="190">
        <v>0</v>
      </c>
      <c r="J25" s="192">
        <v>0</v>
      </c>
      <c r="K25" s="190">
        <v>0</v>
      </c>
      <c r="L25" s="192">
        <v>0</v>
      </c>
      <c r="M25" s="190">
        <v>0</v>
      </c>
      <c r="N25" s="617">
        <v>0</v>
      </c>
      <c r="O25" s="618">
        <v>-100226</v>
      </c>
      <c r="P25" s="619">
        <v>-100226</v>
      </c>
      <c r="Q25" s="619">
        <v>0</v>
      </c>
      <c r="R25" s="698"/>
      <c r="S25" s="144"/>
      <c r="T25" s="558"/>
      <c r="U25" s="558"/>
      <c r="V25" s="558"/>
    </row>
    <row r="26" spans="1:22" ht="12.75">
      <c r="A26" s="187" t="s">
        <v>43</v>
      </c>
      <c r="B26" s="188" t="s">
        <v>44</v>
      </c>
      <c r="C26" s="189">
        <v>214547</v>
      </c>
      <c r="D26" s="190">
        <v>214547</v>
      </c>
      <c r="E26" s="190">
        <v>0</v>
      </c>
      <c r="F26" s="191"/>
      <c r="G26" s="189">
        <v>0</v>
      </c>
      <c r="H26" s="190">
        <v>0</v>
      </c>
      <c r="I26" s="190">
        <v>0</v>
      </c>
      <c r="J26" s="192">
        <v>0</v>
      </c>
      <c r="K26" s="190">
        <v>0</v>
      </c>
      <c r="L26" s="192">
        <v>0</v>
      </c>
      <c r="M26" s="190">
        <v>0</v>
      </c>
      <c r="N26" s="617">
        <v>0</v>
      </c>
      <c r="O26" s="618">
        <v>20453</v>
      </c>
      <c r="P26" s="619">
        <v>20453</v>
      </c>
      <c r="Q26" s="619">
        <v>0</v>
      </c>
      <c r="R26" s="698"/>
      <c r="S26" s="144"/>
      <c r="T26" s="558"/>
      <c r="U26" s="558"/>
      <c r="V26" s="558"/>
    </row>
    <row r="27" spans="1:22" ht="12.75">
      <c r="A27" s="187" t="s">
        <v>45</v>
      </c>
      <c r="B27" s="188" t="s">
        <v>46</v>
      </c>
      <c r="C27" s="189">
        <v>2468702</v>
      </c>
      <c r="D27" s="190">
        <v>2189904</v>
      </c>
      <c r="E27" s="190">
        <v>252297</v>
      </c>
      <c r="F27" s="191">
        <v>26501</v>
      </c>
      <c r="G27" s="189">
        <v>0</v>
      </c>
      <c r="H27" s="190">
        <v>0</v>
      </c>
      <c r="I27" s="190">
        <v>0</v>
      </c>
      <c r="J27" s="192">
        <v>0</v>
      </c>
      <c r="K27" s="190">
        <v>0</v>
      </c>
      <c r="L27" s="192">
        <v>0</v>
      </c>
      <c r="M27" s="190">
        <v>0</v>
      </c>
      <c r="N27" s="617">
        <v>0</v>
      </c>
      <c r="O27" s="618">
        <v>298</v>
      </c>
      <c r="P27" s="619">
        <v>-354894</v>
      </c>
      <c r="Q27" s="619">
        <v>366689</v>
      </c>
      <c r="R27" s="698">
        <v>-11497</v>
      </c>
      <c r="S27" s="144"/>
      <c r="T27" s="558"/>
      <c r="U27" s="558"/>
      <c r="V27" s="558"/>
    </row>
    <row r="28" spans="1:22" ht="12.75">
      <c r="A28" s="187" t="s">
        <v>47</v>
      </c>
      <c r="B28" s="188" t="s">
        <v>48</v>
      </c>
      <c r="C28" s="189">
        <v>5000</v>
      </c>
      <c r="D28" s="190">
        <v>5000</v>
      </c>
      <c r="E28" s="190">
        <v>0</v>
      </c>
      <c r="F28" s="191"/>
      <c r="G28" s="189">
        <v>0</v>
      </c>
      <c r="H28" s="190">
        <v>0</v>
      </c>
      <c r="I28" s="190"/>
      <c r="J28" s="192"/>
      <c r="K28" s="190">
        <v>0</v>
      </c>
      <c r="L28" s="192">
        <v>0</v>
      </c>
      <c r="M28" s="190">
        <v>0</v>
      </c>
      <c r="N28" s="620">
        <v>0</v>
      </c>
      <c r="O28" s="618">
        <v>7000</v>
      </c>
      <c r="P28" s="619">
        <v>7000</v>
      </c>
      <c r="Q28" s="619">
        <v>0</v>
      </c>
      <c r="R28" s="698"/>
      <c r="S28" s="144"/>
      <c r="T28" s="558"/>
      <c r="U28" s="558"/>
      <c r="V28" s="558"/>
    </row>
    <row r="29" spans="1:22" ht="12.75">
      <c r="A29" s="187" t="s">
        <v>49</v>
      </c>
      <c r="B29" s="188" t="s">
        <v>50</v>
      </c>
      <c r="C29" s="189">
        <v>140000</v>
      </c>
      <c r="D29" s="190">
        <v>140000</v>
      </c>
      <c r="E29" s="190">
        <v>0</v>
      </c>
      <c r="F29" s="191"/>
      <c r="G29" s="189">
        <v>0</v>
      </c>
      <c r="H29" s="190">
        <v>0</v>
      </c>
      <c r="I29" s="190">
        <v>0</v>
      </c>
      <c r="J29" s="192">
        <v>0</v>
      </c>
      <c r="K29" s="190">
        <v>0</v>
      </c>
      <c r="L29" s="192">
        <v>0</v>
      </c>
      <c r="M29" s="190">
        <v>0</v>
      </c>
      <c r="N29" s="617">
        <v>0</v>
      </c>
      <c r="O29" s="618">
        <v>10000</v>
      </c>
      <c r="P29" s="619">
        <v>10000</v>
      </c>
      <c r="Q29" s="619">
        <v>0</v>
      </c>
      <c r="R29" s="698"/>
      <c r="S29" s="144"/>
      <c r="T29" s="558"/>
      <c r="U29" s="558"/>
      <c r="V29" s="558"/>
    </row>
    <row r="30" spans="1:22" ht="14.25" customHeight="1">
      <c r="A30" s="182" t="s">
        <v>51</v>
      </c>
      <c r="B30" s="193" t="s">
        <v>52</v>
      </c>
      <c r="C30" s="160">
        <v>170200</v>
      </c>
      <c r="D30" s="183">
        <v>170200</v>
      </c>
      <c r="E30" s="183">
        <v>0</v>
      </c>
      <c r="F30" s="184">
        <v>0</v>
      </c>
      <c r="G30" s="160">
        <f>G31+G32</f>
        <v>0</v>
      </c>
      <c r="H30" s="183">
        <f>H31+H32</f>
        <v>0</v>
      </c>
      <c r="I30" s="183">
        <f>I31+I32</f>
        <v>0</v>
      </c>
      <c r="J30" s="186">
        <f>+J31+J32</f>
        <v>0</v>
      </c>
      <c r="K30" s="183">
        <f>+K31+K32</f>
        <v>0</v>
      </c>
      <c r="L30" s="186">
        <f>L31+L32</f>
        <v>0</v>
      </c>
      <c r="M30" s="183">
        <f>M31+M32</f>
        <v>0</v>
      </c>
      <c r="N30" s="185">
        <f>N31+N32</f>
        <v>0</v>
      </c>
      <c r="O30" s="154">
        <v>-5200</v>
      </c>
      <c r="P30" s="155">
        <v>-5200</v>
      </c>
      <c r="Q30" s="155">
        <v>0</v>
      </c>
      <c r="R30" s="213">
        <v>0</v>
      </c>
      <c r="S30" s="144"/>
      <c r="T30" s="558"/>
      <c r="U30" s="558"/>
      <c r="V30" s="558"/>
    </row>
    <row r="31" spans="1:22" ht="12.75">
      <c r="A31" s="194" t="s">
        <v>53</v>
      </c>
      <c r="B31" s="180" t="s">
        <v>236</v>
      </c>
      <c r="C31" s="189">
        <v>170000</v>
      </c>
      <c r="D31" s="190">
        <v>170000</v>
      </c>
      <c r="E31" s="190">
        <v>0</v>
      </c>
      <c r="F31" s="191">
        <v>0</v>
      </c>
      <c r="G31" s="189">
        <v>0</v>
      </c>
      <c r="H31" s="190">
        <v>0</v>
      </c>
      <c r="I31" s="190">
        <v>0</v>
      </c>
      <c r="J31" s="192">
        <v>0</v>
      </c>
      <c r="K31" s="190">
        <v>0</v>
      </c>
      <c r="L31" s="192">
        <v>0</v>
      </c>
      <c r="M31" s="190">
        <v>0</v>
      </c>
      <c r="N31" s="617">
        <v>0</v>
      </c>
      <c r="O31" s="618">
        <v>-5000</v>
      </c>
      <c r="P31" s="619">
        <v>-5000</v>
      </c>
      <c r="Q31" s="619">
        <v>0</v>
      </c>
      <c r="R31" s="698">
        <v>0</v>
      </c>
      <c r="S31" s="144"/>
      <c r="T31" s="558"/>
      <c r="U31" s="558"/>
      <c r="V31" s="558"/>
    </row>
    <row r="32" spans="1:22" ht="12.75">
      <c r="A32" s="194" t="s">
        <v>55</v>
      </c>
      <c r="B32" s="180" t="s">
        <v>56</v>
      </c>
      <c r="C32" s="189">
        <v>200</v>
      </c>
      <c r="D32" s="190">
        <v>200</v>
      </c>
      <c r="E32" s="190">
        <v>0</v>
      </c>
      <c r="F32" s="191">
        <v>0</v>
      </c>
      <c r="G32" s="189">
        <v>0</v>
      </c>
      <c r="H32" s="190">
        <v>0</v>
      </c>
      <c r="I32" s="190">
        <v>0</v>
      </c>
      <c r="J32" s="192">
        <v>0</v>
      </c>
      <c r="K32" s="190">
        <v>0</v>
      </c>
      <c r="L32" s="192">
        <v>0</v>
      </c>
      <c r="M32" s="190">
        <v>0</v>
      </c>
      <c r="N32" s="617">
        <v>0</v>
      </c>
      <c r="O32" s="618">
        <v>-200</v>
      </c>
      <c r="P32" s="619">
        <v>-200</v>
      </c>
      <c r="Q32" s="619">
        <v>0</v>
      </c>
      <c r="R32" s="698">
        <v>0</v>
      </c>
      <c r="S32" s="144"/>
      <c r="T32" s="558"/>
      <c r="U32" s="558"/>
      <c r="V32" s="558"/>
    </row>
    <row r="33" spans="1:22" ht="12.75">
      <c r="A33" s="195" t="s">
        <v>57</v>
      </c>
      <c r="B33" s="178" t="s">
        <v>58</v>
      </c>
      <c r="C33" s="196">
        <v>608389</v>
      </c>
      <c r="D33" s="197">
        <v>339776.9842519685</v>
      </c>
      <c r="E33" s="197">
        <v>268611.81102362205</v>
      </c>
      <c r="F33" s="198">
        <v>0</v>
      </c>
      <c r="G33" s="196">
        <f aca="true" t="shared" si="8" ref="G33:N33">G34+G35</f>
        <v>0</v>
      </c>
      <c r="H33" s="457">
        <f t="shared" si="8"/>
        <v>0</v>
      </c>
      <c r="I33" s="457">
        <f t="shared" si="8"/>
        <v>0</v>
      </c>
      <c r="J33" s="198">
        <f t="shared" si="8"/>
        <v>0</v>
      </c>
      <c r="K33" s="457">
        <f t="shared" si="8"/>
        <v>0</v>
      </c>
      <c r="L33" s="198">
        <f t="shared" si="8"/>
        <v>0</v>
      </c>
      <c r="M33" s="457">
        <f t="shared" si="8"/>
        <v>0</v>
      </c>
      <c r="N33" s="197">
        <f t="shared" si="8"/>
        <v>0</v>
      </c>
      <c r="O33" s="154">
        <v>-9163</v>
      </c>
      <c r="P33" s="155">
        <v>19040.015748031496</v>
      </c>
      <c r="Q33" s="155">
        <v>-28202.811023622053</v>
      </c>
      <c r="R33" s="213">
        <v>0</v>
      </c>
      <c r="S33" s="144"/>
      <c r="T33" s="558"/>
      <c r="U33" s="558"/>
      <c r="V33" s="558"/>
    </row>
    <row r="34" spans="1:22" ht="12.75">
      <c r="A34" s="194" t="s">
        <v>59</v>
      </c>
      <c r="B34" s="180" t="s">
        <v>60</v>
      </c>
      <c r="C34" s="189">
        <v>40000</v>
      </c>
      <c r="D34" s="199">
        <v>40000</v>
      </c>
      <c r="E34" s="199">
        <v>0</v>
      </c>
      <c r="F34" s="192">
        <v>0</v>
      </c>
      <c r="G34" s="189">
        <v>0</v>
      </c>
      <c r="H34" s="190">
        <v>0</v>
      </c>
      <c r="I34" s="190">
        <v>0</v>
      </c>
      <c r="J34" s="192">
        <v>0</v>
      </c>
      <c r="K34" s="190">
        <v>0</v>
      </c>
      <c r="L34" s="192">
        <v>0</v>
      </c>
      <c r="M34" s="190">
        <v>0</v>
      </c>
      <c r="N34" s="617">
        <v>0</v>
      </c>
      <c r="O34" s="618">
        <v>-5000</v>
      </c>
      <c r="P34" s="619">
        <v>-5000</v>
      </c>
      <c r="Q34" s="619">
        <v>0</v>
      </c>
      <c r="R34" s="698">
        <v>0</v>
      </c>
      <c r="S34" s="144"/>
      <c r="T34" s="558"/>
      <c r="U34" s="558"/>
      <c r="V34" s="558"/>
    </row>
    <row r="35" spans="1:22" ht="12.75">
      <c r="A35" s="194" t="s">
        <v>61</v>
      </c>
      <c r="B35" s="180" t="s">
        <v>62</v>
      </c>
      <c r="C35" s="189">
        <v>8000</v>
      </c>
      <c r="D35" s="199">
        <v>8000</v>
      </c>
      <c r="E35" s="199">
        <v>0</v>
      </c>
      <c r="F35" s="192">
        <v>0</v>
      </c>
      <c r="G35" s="189">
        <v>0</v>
      </c>
      <c r="H35" s="190">
        <v>0</v>
      </c>
      <c r="I35" s="190">
        <v>0</v>
      </c>
      <c r="J35" s="192">
        <v>0</v>
      </c>
      <c r="K35" s="190">
        <v>0</v>
      </c>
      <c r="L35" s="192">
        <v>0</v>
      </c>
      <c r="M35" s="190">
        <v>0</v>
      </c>
      <c r="N35" s="617">
        <v>0</v>
      </c>
      <c r="O35" s="618">
        <v>0</v>
      </c>
      <c r="P35" s="619">
        <v>0</v>
      </c>
      <c r="Q35" s="619">
        <v>0</v>
      </c>
      <c r="R35" s="698">
        <v>0</v>
      </c>
      <c r="S35" s="144"/>
      <c r="T35" s="558"/>
      <c r="U35" s="558"/>
      <c r="V35" s="558"/>
    </row>
    <row r="36" spans="1:22" ht="12.75">
      <c r="A36" s="440">
        <v>2.3</v>
      </c>
      <c r="B36" s="178" t="s">
        <v>63</v>
      </c>
      <c r="C36" s="149">
        <v>3477391</v>
      </c>
      <c r="D36" s="201">
        <v>3106411</v>
      </c>
      <c r="E36" s="201">
        <v>0</v>
      </c>
      <c r="F36" s="152">
        <v>370980</v>
      </c>
      <c r="G36" s="149">
        <f aca="true" t="shared" si="9" ref="G36:N36">G37+G38</f>
        <v>46</v>
      </c>
      <c r="H36" s="150">
        <f t="shared" si="9"/>
        <v>46</v>
      </c>
      <c r="I36" s="150">
        <f t="shared" si="9"/>
        <v>0</v>
      </c>
      <c r="J36" s="152">
        <f t="shared" si="9"/>
        <v>0</v>
      </c>
      <c r="K36" s="150">
        <f t="shared" si="9"/>
        <v>46</v>
      </c>
      <c r="L36" s="152">
        <f t="shared" si="9"/>
        <v>46</v>
      </c>
      <c r="M36" s="150">
        <f t="shared" si="9"/>
        <v>0</v>
      </c>
      <c r="N36" s="201">
        <f t="shared" si="9"/>
        <v>0</v>
      </c>
      <c r="O36" s="154">
        <v>-33833</v>
      </c>
      <c r="P36" s="155">
        <v>-6353</v>
      </c>
      <c r="Q36" s="155">
        <v>0</v>
      </c>
      <c r="R36" s="213">
        <v>-27480</v>
      </c>
      <c r="S36" s="144"/>
      <c r="T36" s="558"/>
      <c r="U36" s="558"/>
      <c r="V36" s="558"/>
    </row>
    <row r="37" spans="1:22" ht="12.75">
      <c r="A37" s="200" t="s">
        <v>64</v>
      </c>
      <c r="B37" s="178" t="s">
        <v>65</v>
      </c>
      <c r="C37" s="149">
        <v>3455554</v>
      </c>
      <c r="D37" s="201">
        <v>3084574</v>
      </c>
      <c r="E37" s="201">
        <v>0</v>
      </c>
      <c r="F37" s="152">
        <v>370980</v>
      </c>
      <c r="G37" s="149">
        <v>46</v>
      </c>
      <c r="H37" s="150">
        <v>46</v>
      </c>
      <c r="I37" s="150">
        <v>0</v>
      </c>
      <c r="J37" s="152">
        <v>0</v>
      </c>
      <c r="K37" s="150">
        <v>46</v>
      </c>
      <c r="L37" s="152">
        <v>46</v>
      </c>
      <c r="M37" s="150">
        <v>0</v>
      </c>
      <c r="N37" s="608">
        <v>0</v>
      </c>
      <c r="O37" s="154">
        <v>-69948</v>
      </c>
      <c r="P37" s="155">
        <v>-42468</v>
      </c>
      <c r="Q37" s="155">
        <v>0</v>
      </c>
      <c r="R37" s="213">
        <v>-27480</v>
      </c>
      <c r="S37" s="144"/>
      <c r="T37" s="558"/>
      <c r="U37" s="558"/>
      <c r="V37" s="558"/>
    </row>
    <row r="38" spans="1:22" ht="12.75">
      <c r="A38" s="200" t="s">
        <v>66</v>
      </c>
      <c r="B38" s="178" t="s">
        <v>274</v>
      </c>
      <c r="C38" s="160">
        <v>21837</v>
      </c>
      <c r="D38" s="183">
        <v>21837</v>
      </c>
      <c r="E38" s="183">
        <v>0</v>
      </c>
      <c r="F38" s="184">
        <v>0</v>
      </c>
      <c r="G38" s="160">
        <v>0</v>
      </c>
      <c r="H38" s="183">
        <v>0</v>
      </c>
      <c r="I38" s="183">
        <v>0</v>
      </c>
      <c r="J38" s="186">
        <v>0</v>
      </c>
      <c r="K38" s="183">
        <v>0</v>
      </c>
      <c r="L38" s="186">
        <v>0</v>
      </c>
      <c r="M38" s="183">
        <v>0</v>
      </c>
      <c r="N38" s="621">
        <v>0</v>
      </c>
      <c r="O38" s="154">
        <v>36115</v>
      </c>
      <c r="P38" s="155">
        <v>36115</v>
      </c>
      <c r="Q38" s="155">
        <v>0</v>
      </c>
      <c r="R38" s="213">
        <v>0</v>
      </c>
      <c r="S38" s="144"/>
      <c r="T38" s="558"/>
      <c r="U38" s="558"/>
      <c r="V38" s="558"/>
    </row>
    <row r="39" spans="1:22" ht="12.75">
      <c r="A39" s="440">
        <v>2.4</v>
      </c>
      <c r="B39" s="178" t="s">
        <v>12</v>
      </c>
      <c r="C39" s="160">
        <v>171645</v>
      </c>
      <c r="D39" s="183">
        <v>119816</v>
      </c>
      <c r="E39" s="183">
        <v>51829</v>
      </c>
      <c r="F39" s="184">
        <v>0</v>
      </c>
      <c r="G39" s="160">
        <f aca="true" t="shared" si="10" ref="G39:N39">G40+G41</f>
        <v>0</v>
      </c>
      <c r="H39" s="183">
        <f t="shared" si="10"/>
        <v>0</v>
      </c>
      <c r="I39" s="183">
        <f t="shared" si="10"/>
        <v>0</v>
      </c>
      <c r="J39" s="186">
        <f t="shared" si="10"/>
        <v>0</v>
      </c>
      <c r="K39" s="183">
        <f t="shared" si="10"/>
        <v>0</v>
      </c>
      <c r="L39" s="186">
        <f t="shared" si="10"/>
        <v>0</v>
      </c>
      <c r="M39" s="183">
        <f t="shared" si="10"/>
        <v>0</v>
      </c>
      <c r="N39" s="185">
        <f t="shared" si="10"/>
        <v>0</v>
      </c>
      <c r="O39" s="154">
        <v>-71488</v>
      </c>
      <c r="P39" s="155">
        <v>-42126</v>
      </c>
      <c r="Q39" s="155">
        <v>-29362</v>
      </c>
      <c r="R39" s="213">
        <v>0</v>
      </c>
      <c r="S39" s="144"/>
      <c r="T39" s="558"/>
      <c r="U39" s="558"/>
      <c r="V39" s="558"/>
    </row>
    <row r="40" spans="1:22" ht="12.75">
      <c r="A40" s="200" t="s">
        <v>67</v>
      </c>
      <c r="B40" s="178" t="s">
        <v>275</v>
      </c>
      <c r="C40" s="160">
        <v>170213</v>
      </c>
      <c r="D40" s="183">
        <v>119816</v>
      </c>
      <c r="E40" s="183">
        <v>50397</v>
      </c>
      <c r="F40" s="184">
        <v>0</v>
      </c>
      <c r="G40" s="160">
        <v>0</v>
      </c>
      <c r="H40" s="183">
        <v>0</v>
      </c>
      <c r="I40" s="183">
        <v>0</v>
      </c>
      <c r="J40" s="186">
        <v>0</v>
      </c>
      <c r="K40" s="183">
        <v>0</v>
      </c>
      <c r="L40" s="186">
        <v>0</v>
      </c>
      <c r="M40" s="183">
        <v>0</v>
      </c>
      <c r="N40" s="621">
        <v>0</v>
      </c>
      <c r="O40" s="154">
        <v>-70056</v>
      </c>
      <c r="P40" s="155">
        <v>-42126</v>
      </c>
      <c r="Q40" s="155">
        <v>-27930</v>
      </c>
      <c r="R40" s="213">
        <v>0</v>
      </c>
      <c r="S40" s="144"/>
      <c r="T40" s="558"/>
      <c r="U40" s="558"/>
      <c r="V40" s="558"/>
    </row>
    <row r="41" spans="1:22" ht="12.75">
      <c r="A41" s="200" t="s">
        <v>68</v>
      </c>
      <c r="B41" s="178" t="s">
        <v>295</v>
      </c>
      <c r="C41" s="202">
        <v>1432</v>
      </c>
      <c r="D41" s="203">
        <v>0</v>
      </c>
      <c r="E41" s="203">
        <v>1432</v>
      </c>
      <c r="F41" s="204">
        <v>0</v>
      </c>
      <c r="G41" s="202">
        <v>0</v>
      </c>
      <c r="H41" s="203">
        <v>0</v>
      </c>
      <c r="I41" s="203">
        <v>0</v>
      </c>
      <c r="J41" s="205">
        <v>0</v>
      </c>
      <c r="K41" s="203">
        <v>0</v>
      </c>
      <c r="L41" s="205">
        <v>0</v>
      </c>
      <c r="M41" s="203">
        <v>0</v>
      </c>
      <c r="N41" s="622">
        <v>0</v>
      </c>
      <c r="O41" s="154">
        <v>-1432</v>
      </c>
      <c r="P41" s="155">
        <v>0</v>
      </c>
      <c r="Q41" s="155">
        <v>-1432</v>
      </c>
      <c r="R41" s="213">
        <v>0</v>
      </c>
      <c r="S41" s="144"/>
      <c r="T41" s="558"/>
      <c r="U41" s="558"/>
      <c r="V41" s="558"/>
    </row>
    <row r="42" spans="1:22" ht="15" customHeight="1">
      <c r="A42" s="161">
        <v>2.16</v>
      </c>
      <c r="B42" s="177" t="s">
        <v>69</v>
      </c>
      <c r="C42" s="150">
        <v>0</v>
      </c>
      <c r="D42" s="150"/>
      <c r="E42" s="150"/>
      <c r="F42" s="151"/>
      <c r="G42" s="149"/>
      <c r="H42" s="150"/>
      <c r="I42" s="150"/>
      <c r="J42" s="201"/>
      <c r="K42" s="150">
        <v>0</v>
      </c>
      <c r="L42" s="150"/>
      <c r="M42" s="150"/>
      <c r="N42" s="153"/>
      <c r="O42" s="154">
        <v>0</v>
      </c>
      <c r="P42" s="155">
        <v>0</v>
      </c>
      <c r="Q42" s="155">
        <v>0</v>
      </c>
      <c r="R42" s="213">
        <v>0</v>
      </c>
      <c r="S42" s="144"/>
      <c r="T42" s="558"/>
      <c r="U42" s="558"/>
      <c r="V42" s="558"/>
    </row>
    <row r="43" spans="1:22" ht="18.75" customHeight="1" thickBot="1">
      <c r="A43" s="364" t="s">
        <v>70</v>
      </c>
      <c r="B43" s="365" t="s">
        <v>71</v>
      </c>
      <c r="C43" s="366">
        <v>10261114</v>
      </c>
      <c r="D43" s="367">
        <v>8987287.617952757</v>
      </c>
      <c r="E43" s="367">
        <v>876345.2463779527</v>
      </c>
      <c r="F43" s="368">
        <v>397481</v>
      </c>
      <c r="G43" s="369">
        <f aca="true" t="shared" si="11" ref="G43:N43">G4+G14</f>
        <v>46</v>
      </c>
      <c r="H43" s="369">
        <f t="shared" si="11"/>
        <v>46</v>
      </c>
      <c r="I43" s="369">
        <f t="shared" si="11"/>
        <v>0</v>
      </c>
      <c r="J43" s="369">
        <f t="shared" si="11"/>
        <v>0</v>
      </c>
      <c r="K43" s="369">
        <f t="shared" si="11"/>
        <v>46</v>
      </c>
      <c r="L43" s="369">
        <f t="shared" si="11"/>
        <v>46</v>
      </c>
      <c r="M43" s="369">
        <f t="shared" si="11"/>
        <v>0</v>
      </c>
      <c r="N43" s="369">
        <f t="shared" si="11"/>
        <v>0</v>
      </c>
      <c r="O43" s="623">
        <v>-581331</v>
      </c>
      <c r="P43" s="623">
        <v>-635201.617952756</v>
      </c>
      <c r="Q43" s="623">
        <v>92847.75362204725</v>
      </c>
      <c r="R43" s="378">
        <v>-38977</v>
      </c>
      <c r="S43" s="555"/>
      <c r="T43" s="554"/>
      <c r="U43" s="554"/>
      <c r="V43" s="554"/>
    </row>
    <row r="44" spans="1:22" ht="17.25" thickBot="1" thickTop="1">
      <c r="A44" s="756" t="s">
        <v>72</v>
      </c>
      <c r="B44" s="756"/>
      <c r="C44" s="743"/>
      <c r="D44" s="743"/>
      <c r="E44" s="743"/>
      <c r="F44" s="743"/>
      <c r="G44" s="743"/>
      <c r="H44" s="743"/>
      <c r="I44" s="743"/>
      <c r="J44" s="743"/>
      <c r="K44" s="743"/>
      <c r="L44" s="207"/>
      <c r="M44" s="207"/>
      <c r="N44" s="207"/>
      <c r="O44" s="207"/>
      <c r="P44" s="207"/>
      <c r="Q44" s="207"/>
      <c r="R44" s="207"/>
      <c r="S44" s="144"/>
      <c r="T44" s="558"/>
      <c r="U44" s="558"/>
      <c r="V44" s="558"/>
    </row>
    <row r="45" spans="1:22" ht="13.5" thickTop="1">
      <c r="A45" s="536" t="s">
        <v>73</v>
      </c>
      <c r="B45" s="370" t="s">
        <v>74</v>
      </c>
      <c r="C45" s="355">
        <v>0</v>
      </c>
      <c r="D45" s="356">
        <v>0</v>
      </c>
      <c r="E45" s="356"/>
      <c r="F45" s="371"/>
      <c r="G45" s="355">
        <f aca="true" t="shared" si="12" ref="G45:N45">G46+G47</f>
        <v>0</v>
      </c>
      <c r="H45" s="355">
        <f t="shared" si="12"/>
        <v>0</v>
      </c>
      <c r="I45" s="355">
        <f t="shared" si="12"/>
        <v>0</v>
      </c>
      <c r="J45" s="355">
        <f t="shared" si="12"/>
        <v>0</v>
      </c>
      <c r="K45" s="355">
        <f t="shared" si="12"/>
        <v>0</v>
      </c>
      <c r="L45" s="604">
        <f t="shared" si="12"/>
        <v>0</v>
      </c>
      <c r="M45" s="470">
        <f t="shared" si="12"/>
        <v>0</v>
      </c>
      <c r="N45" s="356">
        <f t="shared" si="12"/>
        <v>0</v>
      </c>
      <c r="O45" s="351">
        <v>0</v>
      </c>
      <c r="P45" s="352">
        <v>0</v>
      </c>
      <c r="Q45" s="352"/>
      <c r="R45" s="353"/>
      <c r="S45" s="557"/>
      <c r="T45" s="553"/>
      <c r="U45" s="553"/>
      <c r="V45" s="553"/>
    </row>
    <row r="46" spans="1:22" ht="12.75">
      <c r="A46" s="441">
        <v>1.1</v>
      </c>
      <c r="B46" s="178" t="s">
        <v>75</v>
      </c>
      <c r="C46" s="209">
        <v>0</v>
      </c>
      <c r="D46" s="210">
        <v>0</v>
      </c>
      <c r="E46" s="210"/>
      <c r="F46" s="211"/>
      <c r="G46" s="458">
        <v>0</v>
      </c>
      <c r="H46" s="210">
        <v>0</v>
      </c>
      <c r="I46" s="212">
        <v>0</v>
      </c>
      <c r="J46" s="210">
        <v>0</v>
      </c>
      <c r="K46" s="212">
        <v>0</v>
      </c>
      <c r="L46" s="624">
        <v>0</v>
      </c>
      <c r="M46" s="212">
        <v>0</v>
      </c>
      <c r="N46" s="625">
        <v>0</v>
      </c>
      <c r="O46" s="154">
        <v>0</v>
      </c>
      <c r="P46" s="155">
        <v>0</v>
      </c>
      <c r="Q46" s="155"/>
      <c r="R46" s="213"/>
      <c r="S46" s="144"/>
      <c r="T46" s="558"/>
      <c r="U46" s="558"/>
      <c r="V46" s="558"/>
    </row>
    <row r="47" spans="1:22" ht="12.75">
      <c r="A47" s="440">
        <v>1.2</v>
      </c>
      <c r="B47" s="178" t="s">
        <v>76</v>
      </c>
      <c r="C47" s="160">
        <v>0</v>
      </c>
      <c r="D47" s="183">
        <v>0</v>
      </c>
      <c r="E47" s="183"/>
      <c r="F47" s="184"/>
      <c r="G47" s="214">
        <v>0</v>
      </c>
      <c r="H47" s="183">
        <v>0</v>
      </c>
      <c r="I47" s="186">
        <v>0</v>
      </c>
      <c r="J47" s="183">
        <v>0</v>
      </c>
      <c r="K47" s="186">
        <v>0</v>
      </c>
      <c r="L47" s="183">
        <v>0</v>
      </c>
      <c r="M47" s="186">
        <v>0</v>
      </c>
      <c r="N47" s="626">
        <v>0</v>
      </c>
      <c r="O47" s="154">
        <v>0</v>
      </c>
      <c r="P47" s="155">
        <v>0</v>
      </c>
      <c r="Q47" s="155"/>
      <c r="R47" s="213"/>
      <c r="S47" s="144"/>
      <c r="T47" s="558"/>
      <c r="U47" s="558"/>
      <c r="V47" s="558"/>
    </row>
    <row r="48" spans="1:22" ht="12.75">
      <c r="A48" s="200" t="s">
        <v>13</v>
      </c>
      <c r="B48" s="178" t="s">
        <v>77</v>
      </c>
      <c r="C48" s="160">
        <v>0</v>
      </c>
      <c r="D48" s="183">
        <v>0</v>
      </c>
      <c r="E48" s="183"/>
      <c r="F48" s="184"/>
      <c r="G48" s="214">
        <f aca="true" t="shared" si="13" ref="G48:N48">G49+G50</f>
        <v>0</v>
      </c>
      <c r="H48" s="183">
        <f t="shared" si="13"/>
        <v>0</v>
      </c>
      <c r="I48" s="186">
        <f t="shared" si="13"/>
        <v>0</v>
      </c>
      <c r="J48" s="183">
        <f t="shared" si="13"/>
        <v>0</v>
      </c>
      <c r="K48" s="186">
        <f t="shared" si="13"/>
        <v>0</v>
      </c>
      <c r="L48" s="183">
        <f t="shared" si="13"/>
        <v>0</v>
      </c>
      <c r="M48" s="186">
        <f t="shared" si="13"/>
        <v>0</v>
      </c>
      <c r="N48" s="183">
        <f t="shared" si="13"/>
        <v>0</v>
      </c>
      <c r="O48" s="154">
        <v>0</v>
      </c>
      <c r="P48" s="155">
        <v>0</v>
      </c>
      <c r="Q48" s="155"/>
      <c r="R48" s="213"/>
      <c r="S48" s="144"/>
      <c r="T48" s="558"/>
      <c r="U48" s="558"/>
      <c r="V48" s="558"/>
    </row>
    <row r="49" spans="1:22" ht="12.75">
      <c r="A49" s="200" t="s">
        <v>15</v>
      </c>
      <c r="B49" s="178" t="s">
        <v>78</v>
      </c>
      <c r="C49" s="160">
        <v>0</v>
      </c>
      <c r="D49" s="183">
        <v>0</v>
      </c>
      <c r="E49" s="183"/>
      <c r="F49" s="184"/>
      <c r="G49" s="214">
        <v>0</v>
      </c>
      <c r="H49" s="183">
        <v>0</v>
      </c>
      <c r="I49" s="186">
        <v>0</v>
      </c>
      <c r="J49" s="183">
        <v>0</v>
      </c>
      <c r="K49" s="186">
        <v>0</v>
      </c>
      <c r="L49" s="150">
        <v>0</v>
      </c>
      <c r="M49" s="186">
        <v>0</v>
      </c>
      <c r="N49" s="626">
        <v>0</v>
      </c>
      <c r="O49" s="154">
        <v>0</v>
      </c>
      <c r="P49" s="155">
        <v>0</v>
      </c>
      <c r="Q49" s="155"/>
      <c r="R49" s="213"/>
      <c r="S49" s="144"/>
      <c r="T49" s="558"/>
      <c r="U49" s="558"/>
      <c r="V49" s="558"/>
    </row>
    <row r="50" spans="1:22" ht="12.75">
      <c r="A50" s="200" t="s">
        <v>17</v>
      </c>
      <c r="B50" s="178" t="s">
        <v>79</v>
      </c>
      <c r="C50" s="160">
        <v>0</v>
      </c>
      <c r="D50" s="183">
        <v>0</v>
      </c>
      <c r="E50" s="183"/>
      <c r="F50" s="184"/>
      <c r="G50" s="214">
        <v>0</v>
      </c>
      <c r="H50" s="183">
        <v>0</v>
      </c>
      <c r="I50" s="186">
        <v>0</v>
      </c>
      <c r="J50" s="183">
        <v>0</v>
      </c>
      <c r="K50" s="186">
        <v>0</v>
      </c>
      <c r="L50" s="150">
        <v>0</v>
      </c>
      <c r="M50" s="186">
        <v>0</v>
      </c>
      <c r="N50" s="626">
        <v>0</v>
      </c>
      <c r="O50" s="154">
        <v>0</v>
      </c>
      <c r="P50" s="155">
        <v>0</v>
      </c>
      <c r="Q50" s="155"/>
      <c r="R50" s="213"/>
      <c r="S50" s="144"/>
      <c r="T50" s="558"/>
      <c r="U50" s="558"/>
      <c r="V50" s="558"/>
    </row>
    <row r="51" spans="1:22" ht="12.75">
      <c r="A51" s="200" t="s">
        <v>19</v>
      </c>
      <c r="B51" s="178" t="s">
        <v>80</v>
      </c>
      <c r="C51" s="160">
        <v>0</v>
      </c>
      <c r="D51" s="183">
        <v>0</v>
      </c>
      <c r="E51" s="183"/>
      <c r="F51" s="184"/>
      <c r="G51" s="214">
        <v>0</v>
      </c>
      <c r="H51" s="183">
        <v>0</v>
      </c>
      <c r="I51" s="186">
        <v>0</v>
      </c>
      <c r="J51" s="183">
        <v>0</v>
      </c>
      <c r="K51" s="186">
        <v>0</v>
      </c>
      <c r="L51" s="150">
        <v>0</v>
      </c>
      <c r="M51" s="186">
        <v>0</v>
      </c>
      <c r="N51" s="626">
        <v>0</v>
      </c>
      <c r="O51" s="154">
        <v>0</v>
      </c>
      <c r="P51" s="155">
        <v>0</v>
      </c>
      <c r="Q51" s="155"/>
      <c r="R51" s="213"/>
      <c r="S51" s="144"/>
      <c r="T51" s="558"/>
      <c r="U51" s="558"/>
      <c r="V51" s="558"/>
    </row>
    <row r="52" spans="1:22" ht="12.75">
      <c r="A52" s="215" t="s">
        <v>21</v>
      </c>
      <c r="B52" s="216" t="s">
        <v>81</v>
      </c>
      <c r="C52" s="160">
        <v>0</v>
      </c>
      <c r="D52" s="164">
        <v>0</v>
      </c>
      <c r="E52" s="164"/>
      <c r="F52" s="217"/>
      <c r="G52" s="214">
        <v>0</v>
      </c>
      <c r="H52" s="183">
        <v>0</v>
      </c>
      <c r="I52" s="186">
        <v>0</v>
      </c>
      <c r="J52" s="183">
        <v>0</v>
      </c>
      <c r="K52" s="186">
        <v>0</v>
      </c>
      <c r="L52" s="150">
        <v>0</v>
      </c>
      <c r="M52" s="257">
        <v>0</v>
      </c>
      <c r="N52" s="627">
        <v>0</v>
      </c>
      <c r="O52" s="154">
        <v>0</v>
      </c>
      <c r="P52" s="155">
        <v>0</v>
      </c>
      <c r="Q52" s="155"/>
      <c r="R52" s="213"/>
      <c r="S52" s="144"/>
      <c r="T52" s="558"/>
      <c r="U52" s="558"/>
      <c r="V52" s="558"/>
    </row>
    <row r="53" spans="1:22" ht="12.75">
      <c r="A53" s="144"/>
      <c r="B53" s="558"/>
      <c r="C53" s="209"/>
      <c r="D53" s="219"/>
      <c r="E53" s="219"/>
      <c r="F53" s="212"/>
      <c r="G53" s="458"/>
      <c r="H53" s="210"/>
      <c r="I53" s="212"/>
      <c r="J53" s="210"/>
      <c r="K53" s="212"/>
      <c r="L53" s="210"/>
      <c r="M53" s="212"/>
      <c r="N53" s="625"/>
      <c r="O53" s="628"/>
      <c r="P53" s="629"/>
      <c r="Q53" s="629"/>
      <c r="R53" s="630"/>
      <c r="S53" s="144"/>
      <c r="T53" s="558"/>
      <c r="U53" s="558"/>
      <c r="V53" s="558"/>
    </row>
    <row r="54" spans="1:22" ht="12.75">
      <c r="A54" s="536" t="s">
        <v>22</v>
      </c>
      <c r="B54" s="372" t="s">
        <v>82</v>
      </c>
      <c r="C54" s="373">
        <v>3199021</v>
      </c>
      <c r="D54" s="374">
        <v>2109245.6062992127</v>
      </c>
      <c r="E54" s="374">
        <v>1089775.0236220472</v>
      </c>
      <c r="F54" s="375">
        <v>0</v>
      </c>
      <c r="G54" s="459">
        <f aca="true" t="shared" si="14" ref="G54:N54">G55+G61</f>
        <v>0</v>
      </c>
      <c r="H54" s="374">
        <f t="shared" si="14"/>
        <v>0</v>
      </c>
      <c r="I54" s="466">
        <f t="shared" si="14"/>
        <v>0</v>
      </c>
      <c r="J54" s="374">
        <f t="shared" si="14"/>
        <v>0</v>
      </c>
      <c r="K54" s="466">
        <f t="shared" si="14"/>
        <v>0</v>
      </c>
      <c r="L54" s="374">
        <f t="shared" si="14"/>
        <v>0</v>
      </c>
      <c r="M54" s="466">
        <f t="shared" si="14"/>
        <v>0</v>
      </c>
      <c r="N54" s="374">
        <f t="shared" si="14"/>
        <v>0</v>
      </c>
      <c r="O54" s="376">
        <v>-2188506</v>
      </c>
      <c r="P54" s="376">
        <v>-1658916.6062992127</v>
      </c>
      <c r="Q54" s="376">
        <v>-529589.0236220473</v>
      </c>
      <c r="R54" s="375">
        <v>0</v>
      </c>
      <c r="S54" s="557"/>
      <c r="T54" s="553"/>
      <c r="U54" s="553"/>
      <c r="V54" s="553"/>
    </row>
    <row r="55" spans="1:22" ht="12.75">
      <c r="A55" s="442">
        <v>2.1</v>
      </c>
      <c r="B55" s="144" t="s">
        <v>83</v>
      </c>
      <c r="C55" s="145">
        <v>864517</v>
      </c>
      <c r="D55" s="146">
        <v>551023.6062992127</v>
      </c>
      <c r="E55" s="146">
        <v>313493.0236220473</v>
      </c>
      <c r="F55" s="147">
        <v>0</v>
      </c>
      <c r="G55" s="460">
        <f aca="true" t="shared" si="15" ref="G55:M55">G56+G57+G59+G60</f>
        <v>0</v>
      </c>
      <c r="H55" s="146">
        <f t="shared" si="15"/>
        <v>0</v>
      </c>
      <c r="I55" s="467">
        <f t="shared" si="15"/>
        <v>0</v>
      </c>
      <c r="J55" s="146">
        <f t="shared" si="15"/>
        <v>0</v>
      </c>
      <c r="K55" s="467">
        <f t="shared" si="15"/>
        <v>0</v>
      </c>
      <c r="L55" s="146">
        <f t="shared" si="15"/>
        <v>0</v>
      </c>
      <c r="M55" s="467">
        <f t="shared" si="15"/>
        <v>0</v>
      </c>
      <c r="N55" s="146">
        <f>N56+N59+N60</f>
        <v>0</v>
      </c>
      <c r="O55" s="145" t="e">
        <f>O56+O57+#REF!+O59+O60</f>
        <v>#REF!</v>
      </c>
      <c r="P55" s="145" t="e">
        <f>P56+P57+#REF!+P59+P60</f>
        <v>#REF!</v>
      </c>
      <c r="Q55" s="145" t="e">
        <f>Q56+Q57+#REF!+Q59+Q60</f>
        <v>#REF!</v>
      </c>
      <c r="R55" s="460" t="e">
        <f>R56+R57+#REF!+R59+R60</f>
        <v>#REF!</v>
      </c>
      <c r="S55" s="144"/>
      <c r="T55" s="558"/>
      <c r="U55" s="558"/>
      <c r="V55" s="558"/>
    </row>
    <row r="56" spans="1:22" ht="12" customHeight="1">
      <c r="A56" s="221" t="s">
        <v>25</v>
      </c>
      <c r="B56" s="144" t="s">
        <v>84</v>
      </c>
      <c r="C56" s="154">
        <v>301203</v>
      </c>
      <c r="D56" s="155">
        <v>3361.6062992125985</v>
      </c>
      <c r="E56" s="155">
        <v>297841.0236220473</v>
      </c>
      <c r="F56" s="213">
        <v>0</v>
      </c>
      <c r="G56" s="169">
        <v>0</v>
      </c>
      <c r="H56" s="155">
        <v>0</v>
      </c>
      <c r="I56" s="170">
        <v>0</v>
      </c>
      <c r="J56" s="155">
        <v>0</v>
      </c>
      <c r="K56" s="170">
        <v>0</v>
      </c>
      <c r="L56" s="155">
        <v>0</v>
      </c>
      <c r="M56" s="170">
        <v>0</v>
      </c>
      <c r="N56" s="609">
        <v>0</v>
      </c>
      <c r="O56" s="154">
        <v>-275190</v>
      </c>
      <c r="P56" s="155">
        <v>9742.393700787401</v>
      </c>
      <c r="Q56" s="155">
        <v>-284932.0236220473</v>
      </c>
      <c r="R56" s="213">
        <v>0</v>
      </c>
      <c r="S56" s="144"/>
      <c r="T56" s="558"/>
      <c r="U56" s="558"/>
      <c r="V56" s="558"/>
    </row>
    <row r="57" spans="1:22" ht="14.25" customHeight="1">
      <c r="A57" s="221" t="s">
        <v>27</v>
      </c>
      <c r="B57" s="144" t="s">
        <v>85</v>
      </c>
      <c r="C57" s="154">
        <v>446325</v>
      </c>
      <c r="D57" s="155">
        <v>445538</v>
      </c>
      <c r="E57" s="155">
        <v>787</v>
      </c>
      <c r="F57" s="213">
        <v>0</v>
      </c>
      <c r="G57" s="169">
        <v>0</v>
      </c>
      <c r="H57" s="155">
        <v>0</v>
      </c>
      <c r="I57" s="170">
        <v>0</v>
      </c>
      <c r="J57" s="155">
        <v>0</v>
      </c>
      <c r="K57" s="170">
        <v>0</v>
      </c>
      <c r="L57" s="155">
        <v>0</v>
      </c>
      <c r="M57" s="170">
        <v>0</v>
      </c>
      <c r="N57" s="155">
        <v>0</v>
      </c>
      <c r="O57" s="154">
        <v>34373</v>
      </c>
      <c r="P57" s="155">
        <v>-8813</v>
      </c>
      <c r="Q57" s="155">
        <v>43186</v>
      </c>
      <c r="R57" s="213">
        <v>0</v>
      </c>
      <c r="S57" s="144"/>
      <c r="T57" s="558"/>
      <c r="U57" s="558"/>
      <c r="V57" s="558"/>
    </row>
    <row r="58" spans="1:22" ht="12.75" customHeight="1">
      <c r="A58" s="222" t="s">
        <v>29</v>
      </c>
      <c r="B58" s="188" t="s">
        <v>86</v>
      </c>
      <c r="C58" s="149"/>
      <c r="D58" s="150"/>
      <c r="E58" s="150"/>
      <c r="F58" s="151"/>
      <c r="G58" s="461"/>
      <c r="H58" s="150"/>
      <c r="I58" s="152"/>
      <c r="J58" s="150"/>
      <c r="K58" s="152"/>
      <c r="L58" s="150"/>
      <c r="M58" s="152"/>
      <c r="N58" s="153"/>
      <c r="O58" s="154">
        <v>0</v>
      </c>
      <c r="P58" s="155">
        <v>0</v>
      </c>
      <c r="Q58" s="155">
        <v>0</v>
      </c>
      <c r="R58" s="213">
        <v>0</v>
      </c>
      <c r="S58" s="144"/>
      <c r="T58" s="558"/>
      <c r="U58" s="558"/>
      <c r="V58" s="558"/>
    </row>
    <row r="59" spans="1:22" ht="12.75">
      <c r="A59" s="221" t="s">
        <v>37</v>
      </c>
      <c r="B59" s="144" t="s">
        <v>264</v>
      </c>
      <c r="C59" s="202">
        <v>116989</v>
      </c>
      <c r="D59" s="203">
        <v>102124</v>
      </c>
      <c r="E59" s="203">
        <v>14865</v>
      </c>
      <c r="F59" s="204">
        <v>0</v>
      </c>
      <c r="G59" s="462">
        <v>0</v>
      </c>
      <c r="H59" s="203">
        <v>0</v>
      </c>
      <c r="I59" s="205">
        <v>0</v>
      </c>
      <c r="J59" s="203">
        <v>0</v>
      </c>
      <c r="K59" s="205">
        <v>0</v>
      </c>
      <c r="L59" s="203">
        <v>0</v>
      </c>
      <c r="M59" s="205">
        <v>0</v>
      </c>
      <c r="N59" s="631">
        <v>0</v>
      </c>
      <c r="O59" s="154">
        <v>-116989</v>
      </c>
      <c r="P59" s="155">
        <v>-102124</v>
      </c>
      <c r="Q59" s="155">
        <v>-14865</v>
      </c>
      <c r="R59" s="213">
        <v>0</v>
      </c>
      <c r="S59" s="144"/>
      <c r="T59" s="558"/>
      <c r="U59" s="558"/>
      <c r="V59" s="558"/>
    </row>
    <row r="60" spans="1:22" ht="12.75">
      <c r="A60" s="221" t="s">
        <v>51</v>
      </c>
      <c r="B60" s="144" t="s">
        <v>87</v>
      </c>
      <c r="C60" s="149">
        <v>0</v>
      </c>
      <c r="D60" s="150"/>
      <c r="E60" s="150"/>
      <c r="F60" s="151"/>
      <c r="G60" s="461">
        <v>0</v>
      </c>
      <c r="H60" s="150">
        <v>0</v>
      </c>
      <c r="I60" s="152">
        <v>0</v>
      </c>
      <c r="J60" s="150">
        <v>0</v>
      </c>
      <c r="K60" s="152">
        <v>0</v>
      </c>
      <c r="L60" s="150">
        <v>0</v>
      </c>
      <c r="M60" s="152">
        <v>0</v>
      </c>
      <c r="N60" s="153">
        <v>0</v>
      </c>
      <c r="O60" s="154">
        <v>0</v>
      </c>
      <c r="P60" s="155"/>
      <c r="Q60" s="155"/>
      <c r="R60" s="213"/>
      <c r="S60" s="144"/>
      <c r="T60" s="558"/>
      <c r="U60" s="558"/>
      <c r="V60" s="558"/>
    </row>
    <row r="61" spans="1:22" ht="12.75">
      <c r="A61" s="442">
        <v>2.3</v>
      </c>
      <c r="B61" s="144" t="s">
        <v>76</v>
      </c>
      <c r="C61" s="154">
        <v>2334504</v>
      </c>
      <c r="D61" s="155">
        <v>1558222</v>
      </c>
      <c r="E61" s="155">
        <v>776282</v>
      </c>
      <c r="F61" s="213">
        <v>0</v>
      </c>
      <c r="G61" s="169">
        <f>G62+G63</f>
        <v>0</v>
      </c>
      <c r="H61" s="155">
        <v>0</v>
      </c>
      <c r="I61" s="170">
        <v>0</v>
      </c>
      <c r="J61" s="155">
        <f>J62+J63</f>
        <v>0</v>
      </c>
      <c r="K61" s="170">
        <v>0</v>
      </c>
      <c r="L61" s="155">
        <v>0</v>
      </c>
      <c r="M61" s="170">
        <f>M62+M63</f>
        <v>0</v>
      </c>
      <c r="N61" s="155">
        <f>N62+N63</f>
        <v>0</v>
      </c>
      <c r="O61" s="154">
        <v>-1830700</v>
      </c>
      <c r="P61" s="155">
        <v>-1557722</v>
      </c>
      <c r="Q61" s="155">
        <v>-272978</v>
      </c>
      <c r="R61" s="213">
        <v>0</v>
      </c>
      <c r="S61" s="144"/>
      <c r="T61" s="558"/>
      <c r="U61" s="558"/>
      <c r="V61" s="558"/>
    </row>
    <row r="62" spans="1:22" ht="12.75">
      <c r="A62" s="222" t="s">
        <v>64</v>
      </c>
      <c r="B62" s="188" t="s">
        <v>265</v>
      </c>
      <c r="C62" s="202">
        <v>2334004</v>
      </c>
      <c r="D62" s="203">
        <v>1557722</v>
      </c>
      <c r="E62" s="203">
        <v>776282</v>
      </c>
      <c r="F62" s="204">
        <v>0</v>
      </c>
      <c r="G62" s="462">
        <v>0</v>
      </c>
      <c r="H62" s="203">
        <v>0</v>
      </c>
      <c r="I62" s="205">
        <v>0</v>
      </c>
      <c r="J62" s="203">
        <v>0</v>
      </c>
      <c r="K62" s="205">
        <v>0</v>
      </c>
      <c r="L62" s="203">
        <v>0</v>
      </c>
      <c r="M62" s="205">
        <v>0</v>
      </c>
      <c r="N62" s="631">
        <v>0</v>
      </c>
      <c r="O62" s="154">
        <v>-1830700</v>
      </c>
      <c r="P62" s="155">
        <v>-1557722</v>
      </c>
      <c r="Q62" s="155">
        <v>-272978</v>
      </c>
      <c r="R62" s="213">
        <v>0</v>
      </c>
      <c r="S62" s="144"/>
      <c r="T62" s="558"/>
      <c r="U62" s="558"/>
      <c r="V62" s="558"/>
    </row>
    <row r="63" spans="1:22" ht="12.75">
      <c r="A63" s="222" t="s">
        <v>66</v>
      </c>
      <c r="B63" s="188" t="s">
        <v>278</v>
      </c>
      <c r="C63" s="149">
        <v>500</v>
      </c>
      <c r="D63" s="150">
        <v>500</v>
      </c>
      <c r="E63" s="150">
        <v>0</v>
      </c>
      <c r="F63" s="151">
        <v>0</v>
      </c>
      <c r="G63" s="461">
        <v>0</v>
      </c>
      <c r="H63" s="150">
        <v>0</v>
      </c>
      <c r="I63" s="152">
        <v>0</v>
      </c>
      <c r="J63" s="150">
        <v>0</v>
      </c>
      <c r="K63" s="152">
        <v>0</v>
      </c>
      <c r="L63" s="150">
        <v>0</v>
      </c>
      <c r="M63" s="152">
        <v>0</v>
      </c>
      <c r="N63" s="153">
        <v>0</v>
      </c>
      <c r="O63" s="154">
        <v>0</v>
      </c>
      <c r="P63" s="155">
        <v>0</v>
      </c>
      <c r="Q63" s="155">
        <v>0</v>
      </c>
      <c r="R63" s="213">
        <v>0</v>
      </c>
      <c r="S63" s="144"/>
      <c r="T63" s="558"/>
      <c r="U63" s="558"/>
      <c r="V63" s="558"/>
    </row>
    <row r="64" spans="1:22" ht="13.5">
      <c r="A64" s="377" t="s">
        <v>88</v>
      </c>
      <c r="B64" s="378" t="s">
        <v>89</v>
      </c>
      <c r="C64" s="379">
        <v>3199021</v>
      </c>
      <c r="D64" s="380">
        <v>2109245.6062992127</v>
      </c>
      <c r="E64" s="380">
        <v>1089775.0236220472</v>
      </c>
      <c r="F64" s="381">
        <v>0</v>
      </c>
      <c r="G64" s="463">
        <f aca="true" t="shared" si="16" ref="G64:N64">G45+G54</f>
        <v>0</v>
      </c>
      <c r="H64" s="380">
        <f t="shared" si="16"/>
        <v>0</v>
      </c>
      <c r="I64" s="468">
        <f t="shared" si="16"/>
        <v>0</v>
      </c>
      <c r="J64" s="380">
        <f t="shared" si="16"/>
        <v>0</v>
      </c>
      <c r="K64" s="468">
        <f t="shared" si="16"/>
        <v>0</v>
      </c>
      <c r="L64" s="380">
        <f t="shared" si="16"/>
        <v>0</v>
      </c>
      <c r="M64" s="468">
        <f t="shared" si="16"/>
        <v>0</v>
      </c>
      <c r="N64" s="380">
        <f t="shared" si="16"/>
        <v>0</v>
      </c>
      <c r="O64" s="632">
        <v>-2188506</v>
      </c>
      <c r="P64" s="632">
        <v>-1658916.6062992127</v>
      </c>
      <c r="Q64" s="632">
        <v>-529589.0236220473</v>
      </c>
      <c r="R64" s="381">
        <v>0</v>
      </c>
      <c r="S64" s="555"/>
      <c r="T64" s="554"/>
      <c r="U64" s="554"/>
      <c r="V64" s="554"/>
    </row>
    <row r="65" spans="1:22" ht="13.5">
      <c r="A65" s="382" t="s">
        <v>90</v>
      </c>
      <c r="B65" s="383" t="s">
        <v>91</v>
      </c>
      <c r="C65" s="384">
        <v>80726</v>
      </c>
      <c r="D65" s="385">
        <v>0</v>
      </c>
      <c r="E65" s="385">
        <v>80726</v>
      </c>
      <c r="F65" s="386">
        <v>0</v>
      </c>
      <c r="G65" s="464">
        <f aca="true" t="shared" si="17" ref="G65:N65">G66+G67</f>
        <v>0</v>
      </c>
      <c r="H65" s="385">
        <f t="shared" si="17"/>
        <v>0</v>
      </c>
      <c r="I65" s="387">
        <f t="shared" si="17"/>
        <v>0</v>
      </c>
      <c r="J65" s="385">
        <f t="shared" si="17"/>
        <v>0</v>
      </c>
      <c r="K65" s="387">
        <f t="shared" si="17"/>
        <v>0</v>
      </c>
      <c r="L65" s="385">
        <f t="shared" si="17"/>
        <v>0</v>
      </c>
      <c r="M65" s="387">
        <f t="shared" si="17"/>
        <v>0</v>
      </c>
      <c r="N65" s="385">
        <f t="shared" si="17"/>
        <v>0</v>
      </c>
      <c r="O65" s="633">
        <v>431199</v>
      </c>
      <c r="P65" s="634">
        <v>380000</v>
      </c>
      <c r="Q65" s="634">
        <v>51199</v>
      </c>
      <c r="R65" s="635">
        <v>0</v>
      </c>
      <c r="S65" s="555"/>
      <c r="T65" s="554"/>
      <c r="U65" s="554"/>
      <c r="V65" s="554"/>
    </row>
    <row r="66" spans="1:22" ht="12.75">
      <c r="A66" s="229" t="s">
        <v>73</v>
      </c>
      <c r="B66" s="144" t="s">
        <v>92</v>
      </c>
      <c r="C66" s="230">
        <v>71000</v>
      </c>
      <c r="D66" s="231">
        <v>0</v>
      </c>
      <c r="E66" s="231">
        <v>71000</v>
      </c>
      <c r="F66" s="232">
        <v>0</v>
      </c>
      <c r="G66" s="465">
        <v>0</v>
      </c>
      <c r="H66" s="231">
        <v>0</v>
      </c>
      <c r="I66" s="233">
        <v>0</v>
      </c>
      <c r="J66" s="231">
        <v>0</v>
      </c>
      <c r="K66" s="233">
        <v>0</v>
      </c>
      <c r="L66" s="231">
        <v>0</v>
      </c>
      <c r="M66" s="233">
        <v>0</v>
      </c>
      <c r="N66" s="636">
        <v>0</v>
      </c>
      <c r="O66" s="154">
        <v>379500</v>
      </c>
      <c r="P66" s="155">
        <v>380000</v>
      </c>
      <c r="Q66" s="155">
        <v>-500</v>
      </c>
      <c r="R66" s="213">
        <v>0</v>
      </c>
      <c r="S66" s="144"/>
      <c r="T66" s="558"/>
      <c r="U66" s="558"/>
      <c r="V66" s="558"/>
    </row>
    <row r="67" spans="1:22" ht="12.75">
      <c r="A67" s="218" t="s">
        <v>22</v>
      </c>
      <c r="B67" s="162" t="s">
        <v>93</v>
      </c>
      <c r="C67" s="230">
        <v>9726</v>
      </c>
      <c r="D67" s="231">
        <v>0</v>
      </c>
      <c r="E67" s="231">
        <v>9726</v>
      </c>
      <c r="F67" s="232">
        <v>0</v>
      </c>
      <c r="G67" s="465">
        <v>0</v>
      </c>
      <c r="H67" s="231">
        <v>0</v>
      </c>
      <c r="I67" s="233">
        <v>0</v>
      </c>
      <c r="J67" s="231">
        <v>0</v>
      </c>
      <c r="K67" s="233">
        <v>0</v>
      </c>
      <c r="L67" s="231">
        <v>0</v>
      </c>
      <c r="M67" s="205">
        <v>0</v>
      </c>
      <c r="N67" s="636">
        <v>0</v>
      </c>
      <c r="O67" s="154">
        <v>51699</v>
      </c>
      <c r="P67" s="155">
        <v>0</v>
      </c>
      <c r="Q67" s="155">
        <v>51699</v>
      </c>
      <c r="R67" s="213">
        <v>0</v>
      </c>
      <c r="S67" s="144"/>
      <c r="T67" s="558"/>
      <c r="U67" s="558"/>
      <c r="V67" s="558"/>
    </row>
    <row r="68" spans="1:22" ht="13.5">
      <c r="A68" s="382" t="s">
        <v>238</v>
      </c>
      <c r="B68" s="383" t="s">
        <v>239</v>
      </c>
      <c r="C68" s="384">
        <v>0</v>
      </c>
      <c r="D68" s="385">
        <v>0</v>
      </c>
      <c r="E68" s="385">
        <v>0</v>
      </c>
      <c r="F68" s="386">
        <v>0</v>
      </c>
      <c r="G68" s="464">
        <v>0</v>
      </c>
      <c r="H68" s="385">
        <v>0</v>
      </c>
      <c r="I68" s="387">
        <v>0</v>
      </c>
      <c r="J68" s="385">
        <v>0</v>
      </c>
      <c r="K68" s="387">
        <v>0</v>
      </c>
      <c r="L68" s="385">
        <v>0</v>
      </c>
      <c r="M68" s="387">
        <v>0</v>
      </c>
      <c r="N68" s="632">
        <v>0</v>
      </c>
      <c r="O68" s="637">
        <v>0</v>
      </c>
      <c r="P68" s="638">
        <v>0</v>
      </c>
      <c r="Q68" s="638">
        <v>0</v>
      </c>
      <c r="R68" s="639">
        <v>0</v>
      </c>
      <c r="S68" s="188"/>
      <c r="T68" s="556"/>
      <c r="U68" s="556"/>
      <c r="V68" s="556"/>
    </row>
    <row r="69" spans="1:22" ht="12.75">
      <c r="A69" s="757" t="s">
        <v>94</v>
      </c>
      <c r="B69" s="757"/>
      <c r="C69" s="360">
        <v>13540861</v>
      </c>
      <c r="D69" s="360">
        <v>11096533.224251969</v>
      </c>
      <c r="E69" s="360">
        <v>2046846.27</v>
      </c>
      <c r="F69" s="360">
        <v>397481</v>
      </c>
      <c r="G69" s="361">
        <f aca="true" t="shared" si="18" ref="G69:N69">G43+G64+G65+G68</f>
        <v>46</v>
      </c>
      <c r="H69" s="360">
        <f t="shared" si="18"/>
        <v>46</v>
      </c>
      <c r="I69" s="469">
        <f t="shared" si="18"/>
        <v>0</v>
      </c>
      <c r="J69" s="360">
        <f t="shared" si="18"/>
        <v>0</v>
      </c>
      <c r="K69" s="469">
        <f t="shared" si="18"/>
        <v>46</v>
      </c>
      <c r="L69" s="360">
        <f t="shared" si="18"/>
        <v>46</v>
      </c>
      <c r="M69" s="640">
        <f t="shared" si="18"/>
        <v>0</v>
      </c>
      <c r="N69" s="360">
        <f t="shared" si="18"/>
        <v>0</v>
      </c>
      <c r="O69" s="360">
        <v>-2338638</v>
      </c>
      <c r="P69" s="360">
        <v>-1914118.2242519688</v>
      </c>
      <c r="Q69" s="360">
        <v>-385542.27</v>
      </c>
      <c r="R69" s="361">
        <v>-38977</v>
      </c>
      <c r="S69" s="557"/>
      <c r="T69" s="553"/>
      <c r="U69" s="553"/>
      <c r="V69" s="553"/>
    </row>
    <row r="70" spans="1:22" ht="16.5" thickBot="1">
      <c r="A70" s="733" t="s">
        <v>95</v>
      </c>
      <c r="B70" s="733"/>
      <c r="C70" s="734"/>
      <c r="D70" s="734"/>
      <c r="E70" s="734"/>
      <c r="F70" s="734"/>
      <c r="G70" s="734"/>
      <c r="H70" s="734"/>
      <c r="I70" s="734"/>
      <c r="J70" s="734"/>
      <c r="K70" s="734"/>
      <c r="L70" s="207"/>
      <c r="M70" s="207"/>
      <c r="N70" s="207"/>
      <c r="O70" s="170"/>
      <c r="P70" s="207"/>
      <c r="Q70" s="207"/>
      <c r="R70" s="207"/>
      <c r="S70" s="144"/>
      <c r="T70" s="558"/>
      <c r="U70" s="558"/>
      <c r="V70" s="558"/>
    </row>
    <row r="71" spans="1:22" ht="13.5" thickTop="1">
      <c r="A71" s="451">
        <v>1.1</v>
      </c>
      <c r="B71" s="144" t="s">
        <v>96</v>
      </c>
      <c r="C71" s="236">
        <v>296322</v>
      </c>
      <c r="D71" s="237">
        <v>296322</v>
      </c>
      <c r="E71" s="237">
        <v>0</v>
      </c>
      <c r="F71" s="238">
        <v>0</v>
      </c>
      <c r="G71" s="236">
        <v>0</v>
      </c>
      <c r="H71" s="237">
        <v>0</v>
      </c>
      <c r="I71" s="237">
        <v>0</v>
      </c>
      <c r="J71" s="641">
        <v>0</v>
      </c>
      <c r="K71" s="641">
        <v>0</v>
      </c>
      <c r="L71" s="642">
        <v>0</v>
      </c>
      <c r="M71" s="642">
        <v>0</v>
      </c>
      <c r="N71" s="643">
        <v>0</v>
      </c>
      <c r="O71" s="644">
        <v>-290325</v>
      </c>
      <c r="P71" s="645">
        <v>-290325</v>
      </c>
      <c r="Q71" s="645">
        <v>0</v>
      </c>
      <c r="R71" s="699">
        <v>0</v>
      </c>
      <c r="S71" s="144"/>
      <c r="T71" s="558"/>
      <c r="U71" s="558"/>
      <c r="V71" s="558"/>
    </row>
    <row r="72" spans="1:22" ht="12" customHeight="1">
      <c r="A72" s="200">
        <v>1.2</v>
      </c>
      <c r="B72" s="144" t="s">
        <v>97</v>
      </c>
      <c r="C72" s="156">
        <v>719839</v>
      </c>
      <c r="D72" s="157">
        <v>719839</v>
      </c>
      <c r="E72" s="157">
        <v>0</v>
      </c>
      <c r="F72" s="158">
        <v>0</v>
      </c>
      <c r="G72" s="156">
        <v>0</v>
      </c>
      <c r="H72" s="157"/>
      <c r="I72" s="157">
        <v>0</v>
      </c>
      <c r="J72" s="610">
        <v>0</v>
      </c>
      <c r="K72" s="610">
        <v>0</v>
      </c>
      <c r="L72" s="150">
        <v>0</v>
      </c>
      <c r="M72" s="150">
        <v>0</v>
      </c>
      <c r="N72" s="153">
        <v>0</v>
      </c>
      <c r="O72" s="154">
        <v>-259461</v>
      </c>
      <c r="P72" s="155">
        <v>-259461</v>
      </c>
      <c r="Q72" s="155">
        <v>0</v>
      </c>
      <c r="R72" s="213">
        <v>0</v>
      </c>
      <c r="S72" s="144"/>
      <c r="T72" s="558"/>
      <c r="U72" s="558"/>
      <c r="V72" s="558"/>
    </row>
    <row r="73" spans="1:22" ht="12.75">
      <c r="A73" s="452">
        <v>2.1</v>
      </c>
      <c r="B73" s="144" t="s">
        <v>98</v>
      </c>
      <c r="C73" s="149">
        <v>0</v>
      </c>
      <c r="D73" s="150">
        <v>0</v>
      </c>
      <c r="E73" s="150">
        <v>0</v>
      </c>
      <c r="F73" s="151">
        <v>0</v>
      </c>
      <c r="G73" s="149">
        <v>0</v>
      </c>
      <c r="H73" s="150">
        <v>0</v>
      </c>
      <c r="I73" s="150">
        <v>0</v>
      </c>
      <c r="J73" s="201">
        <v>0</v>
      </c>
      <c r="K73" s="201">
        <v>0</v>
      </c>
      <c r="L73" s="150">
        <v>0</v>
      </c>
      <c r="M73" s="150">
        <v>0</v>
      </c>
      <c r="N73" s="153">
        <v>0</v>
      </c>
      <c r="O73" s="154">
        <v>0</v>
      </c>
      <c r="P73" s="155">
        <v>0</v>
      </c>
      <c r="Q73" s="155">
        <v>0</v>
      </c>
      <c r="R73" s="213">
        <v>0</v>
      </c>
      <c r="S73" s="144"/>
      <c r="T73" s="558"/>
      <c r="U73" s="558"/>
      <c r="V73" s="558"/>
    </row>
    <row r="74" spans="1:22" ht="12.75">
      <c r="A74" s="440">
        <v>2.2</v>
      </c>
      <c r="B74" s="144" t="s">
        <v>99</v>
      </c>
      <c r="C74" s="240">
        <v>2853000</v>
      </c>
      <c r="D74" s="241">
        <v>2853000</v>
      </c>
      <c r="E74" s="241">
        <v>0</v>
      </c>
      <c r="F74" s="242">
        <v>0</v>
      </c>
      <c r="G74" s="240">
        <v>0</v>
      </c>
      <c r="H74" s="241"/>
      <c r="I74" s="241">
        <v>0</v>
      </c>
      <c r="J74" s="646">
        <v>0</v>
      </c>
      <c r="K74" s="646">
        <v>0</v>
      </c>
      <c r="L74" s="150">
        <v>0</v>
      </c>
      <c r="M74" s="150">
        <v>0</v>
      </c>
      <c r="N74" s="153">
        <v>0</v>
      </c>
      <c r="O74" s="154">
        <v>-2826260</v>
      </c>
      <c r="P74" s="155">
        <v>-2826260</v>
      </c>
      <c r="Q74" s="155">
        <v>0</v>
      </c>
      <c r="R74" s="213">
        <v>0</v>
      </c>
      <c r="S74" s="144"/>
      <c r="T74" s="558"/>
      <c r="U74" s="558"/>
      <c r="V74" s="558"/>
    </row>
    <row r="75" spans="1:22" ht="13.5" thickBot="1">
      <c r="A75" s="735" t="s">
        <v>100</v>
      </c>
      <c r="B75" s="736"/>
      <c r="C75" s="388">
        <v>3869161</v>
      </c>
      <c r="D75" s="389">
        <v>3869161</v>
      </c>
      <c r="E75" s="389">
        <v>0</v>
      </c>
      <c r="F75" s="390">
        <v>0</v>
      </c>
      <c r="G75" s="388">
        <f aca="true" t="shared" si="19" ref="G75:N75">SUM(G71:G74)</f>
        <v>0</v>
      </c>
      <c r="H75" s="388">
        <f t="shared" si="19"/>
        <v>0</v>
      </c>
      <c r="I75" s="388">
        <f t="shared" si="19"/>
        <v>0</v>
      </c>
      <c r="J75" s="388">
        <f t="shared" si="19"/>
        <v>0</v>
      </c>
      <c r="K75" s="647">
        <f t="shared" si="19"/>
        <v>0</v>
      </c>
      <c r="L75" s="388">
        <f t="shared" si="19"/>
        <v>0</v>
      </c>
      <c r="M75" s="388">
        <f t="shared" si="19"/>
        <v>0</v>
      </c>
      <c r="N75" s="388">
        <f t="shared" si="19"/>
        <v>0</v>
      </c>
      <c r="O75" s="391">
        <v>-3376046</v>
      </c>
      <c r="P75" s="391">
        <v>-3376046</v>
      </c>
      <c r="Q75" s="391">
        <v>0</v>
      </c>
      <c r="R75" s="390">
        <v>0</v>
      </c>
      <c r="S75" s="557"/>
      <c r="T75" s="553"/>
      <c r="U75" s="553"/>
      <c r="V75" s="553"/>
    </row>
    <row r="76" spans="1:22" ht="17.25" thickBot="1" thickTop="1">
      <c r="A76" s="737" t="s">
        <v>101</v>
      </c>
      <c r="B76" s="737"/>
      <c r="C76" s="734"/>
      <c r="D76" s="734"/>
      <c r="E76" s="734"/>
      <c r="F76" s="734"/>
      <c r="G76" s="734"/>
      <c r="H76" s="734"/>
      <c r="I76" s="734"/>
      <c r="J76" s="734"/>
      <c r="K76" s="734"/>
      <c r="L76" s="207"/>
      <c r="M76" s="207"/>
      <c r="N76" s="207"/>
      <c r="O76" s="170"/>
      <c r="P76" s="207"/>
      <c r="Q76" s="207"/>
      <c r="R76" s="207"/>
      <c r="S76" s="144"/>
      <c r="T76" s="558"/>
      <c r="U76" s="558"/>
      <c r="V76" s="558"/>
    </row>
    <row r="77" spans="1:23" ht="13.5" thickTop="1">
      <c r="A77" s="229"/>
      <c r="B77" s="144" t="s">
        <v>102</v>
      </c>
      <c r="C77" s="243"/>
      <c r="D77" s="244"/>
      <c r="E77" s="244"/>
      <c r="F77" s="245"/>
      <c r="G77" s="243">
        <v>0</v>
      </c>
      <c r="H77" s="244">
        <v>0</v>
      </c>
      <c r="I77" s="244">
        <v>0</v>
      </c>
      <c r="J77" s="246">
        <v>0</v>
      </c>
      <c r="K77" s="243">
        <v>0</v>
      </c>
      <c r="L77" s="244">
        <v>0</v>
      </c>
      <c r="M77" s="244">
        <v>0</v>
      </c>
      <c r="N77" s="648">
        <v>0</v>
      </c>
      <c r="O77" s="649"/>
      <c r="P77" s="650"/>
      <c r="Q77" s="650"/>
      <c r="R77" s="700"/>
      <c r="S77" s="144"/>
      <c r="T77" s="558"/>
      <c r="U77" s="558"/>
      <c r="V77" s="558"/>
      <c r="W77" s="651"/>
    </row>
    <row r="78" spans="1:22" ht="12.75">
      <c r="A78" s="745" t="s">
        <v>103</v>
      </c>
      <c r="B78" s="746"/>
      <c r="C78" s="225">
        <v>590980</v>
      </c>
      <c r="D78" s="226">
        <v>262547.7757480312</v>
      </c>
      <c r="E78" s="226">
        <v>328432.73</v>
      </c>
      <c r="F78" s="227">
        <v>0</v>
      </c>
      <c r="G78" s="225">
        <f>G77</f>
        <v>0</v>
      </c>
      <c r="H78" s="225">
        <f>H77</f>
        <v>0</v>
      </c>
      <c r="I78" s="225">
        <f>I77</f>
        <v>0</v>
      </c>
      <c r="J78" s="228">
        <v>0</v>
      </c>
      <c r="K78" s="225">
        <v>0</v>
      </c>
      <c r="L78" s="226">
        <v>0</v>
      </c>
      <c r="M78" s="226">
        <v>0</v>
      </c>
      <c r="N78" s="652">
        <v>0</v>
      </c>
      <c r="O78" s="628">
        <v>-590980</v>
      </c>
      <c r="P78" s="629">
        <v>-262547.7757480312</v>
      </c>
      <c r="Q78" s="629">
        <v>-328432.73</v>
      </c>
      <c r="R78" s="630">
        <v>0</v>
      </c>
      <c r="S78" s="144"/>
      <c r="T78" s="558"/>
      <c r="U78" s="558"/>
      <c r="V78" s="558"/>
    </row>
    <row r="79" spans="1:22" ht="13.5" thickBot="1">
      <c r="A79" s="735" t="s">
        <v>267</v>
      </c>
      <c r="B79" s="736"/>
      <c r="C79" s="388">
        <v>18001002</v>
      </c>
      <c r="D79" s="389">
        <v>15228242</v>
      </c>
      <c r="E79" s="389">
        <v>2375279</v>
      </c>
      <c r="F79" s="390">
        <v>397481</v>
      </c>
      <c r="G79" s="388">
        <f aca="true" t="shared" si="20" ref="G79:N79">G69+G75+G78</f>
        <v>46</v>
      </c>
      <c r="H79" s="388">
        <f t="shared" si="20"/>
        <v>46</v>
      </c>
      <c r="I79" s="388">
        <f t="shared" si="20"/>
        <v>0</v>
      </c>
      <c r="J79" s="388">
        <f t="shared" si="20"/>
        <v>0</v>
      </c>
      <c r="K79" s="388">
        <f t="shared" si="20"/>
        <v>46</v>
      </c>
      <c r="L79" s="388">
        <f t="shared" si="20"/>
        <v>46</v>
      </c>
      <c r="M79" s="388">
        <f t="shared" si="20"/>
        <v>0</v>
      </c>
      <c r="N79" s="388">
        <f t="shared" si="20"/>
        <v>0</v>
      </c>
      <c r="O79" s="391">
        <v>-6305664</v>
      </c>
      <c r="P79" s="391">
        <v>-5552712</v>
      </c>
      <c r="Q79" s="391">
        <v>-713975</v>
      </c>
      <c r="R79" s="390">
        <v>-38977</v>
      </c>
      <c r="S79" s="557"/>
      <c r="T79" s="553"/>
      <c r="U79" s="553"/>
      <c r="V79" s="553"/>
    </row>
    <row r="80" spans="1:22" ht="12.75" customHeight="1" thickTop="1">
      <c r="A80" s="250"/>
      <c r="B80" s="251"/>
      <c r="C80" s="249"/>
      <c r="D80" s="249"/>
      <c r="E80" s="249"/>
      <c r="F80" s="249"/>
      <c r="G80" s="249"/>
      <c r="H80" s="249"/>
      <c r="I80" s="249"/>
      <c r="J80" s="249"/>
      <c r="K80" s="249"/>
      <c r="L80" s="207"/>
      <c r="M80" s="207"/>
      <c r="N80" s="207"/>
      <c r="O80" s="170"/>
      <c r="P80" s="207"/>
      <c r="Q80" s="207"/>
      <c r="R80" s="207"/>
      <c r="S80" s="144"/>
      <c r="T80" s="558"/>
      <c r="U80" s="558"/>
      <c r="V80" s="558"/>
    </row>
    <row r="81" spans="1:22" ht="12.75">
      <c r="A81" s="747"/>
      <c r="B81" s="747"/>
      <c r="C81" s="747"/>
      <c r="D81" s="747"/>
      <c r="E81" s="747"/>
      <c r="F81" s="747"/>
      <c r="G81" s="747"/>
      <c r="H81" s="747"/>
      <c r="I81" s="747"/>
      <c r="J81" s="747"/>
      <c r="K81" s="747"/>
      <c r="L81" s="207"/>
      <c r="M81" s="207"/>
      <c r="N81" s="653"/>
      <c r="O81" s="654"/>
      <c r="P81" s="653"/>
      <c r="Q81" s="653"/>
      <c r="R81" s="653"/>
      <c r="S81" s="144"/>
      <c r="T81" s="558"/>
      <c r="U81" s="558"/>
      <c r="V81" s="558"/>
    </row>
    <row r="82" spans="1:22" ht="12.75">
      <c r="A82" s="252"/>
      <c r="B82" s="252"/>
      <c r="C82" s="253"/>
      <c r="D82" s="234"/>
      <c r="E82" s="234"/>
      <c r="F82" s="234"/>
      <c r="G82" s="234"/>
      <c r="H82" s="234"/>
      <c r="I82" s="234"/>
      <c r="J82" s="234"/>
      <c r="K82" s="234"/>
      <c r="L82" s="207"/>
      <c r="M82" s="207"/>
      <c r="N82" s="207"/>
      <c r="O82" s="170"/>
      <c r="P82" s="207"/>
      <c r="Q82" s="207"/>
      <c r="R82" s="207"/>
      <c r="S82" s="144"/>
      <c r="T82" s="558"/>
      <c r="U82" s="558"/>
      <c r="V82" s="558"/>
    </row>
    <row r="83" spans="1:22" ht="16.5" thickBot="1">
      <c r="A83" s="748" t="s">
        <v>110</v>
      </c>
      <c r="B83" s="742"/>
      <c r="C83" s="749"/>
      <c r="D83" s="749"/>
      <c r="E83" s="749"/>
      <c r="F83" s="749"/>
      <c r="G83" s="749"/>
      <c r="H83" s="749"/>
      <c r="I83" s="749"/>
      <c r="J83" s="749"/>
      <c r="K83" s="749"/>
      <c r="L83" s="254"/>
      <c r="M83" s="254"/>
      <c r="N83" s="655"/>
      <c r="O83" s="656"/>
      <c r="P83" s="655"/>
      <c r="Q83" s="655"/>
      <c r="R83" s="655"/>
      <c r="S83" s="144"/>
      <c r="T83" s="558"/>
      <c r="U83" s="558"/>
      <c r="V83" s="558"/>
    </row>
    <row r="84" spans="1:22" ht="13.5" thickTop="1">
      <c r="A84" s="392" t="s">
        <v>73</v>
      </c>
      <c r="B84" s="393" t="s">
        <v>111</v>
      </c>
      <c r="C84" s="394">
        <v>6929886</v>
      </c>
      <c r="D84" s="395">
        <v>6532405</v>
      </c>
      <c r="E84" s="395">
        <v>0</v>
      </c>
      <c r="F84" s="395">
        <v>397481</v>
      </c>
      <c r="G84" s="396">
        <f aca="true" t="shared" si="21" ref="G84:N84">G85+G86+G87+G88+G93</f>
        <v>0</v>
      </c>
      <c r="H84" s="396">
        <f t="shared" si="21"/>
        <v>0</v>
      </c>
      <c r="I84" s="396">
        <f t="shared" si="21"/>
        <v>0</v>
      </c>
      <c r="J84" s="396">
        <f t="shared" si="21"/>
        <v>0</v>
      </c>
      <c r="K84" s="396">
        <f t="shared" si="21"/>
        <v>0</v>
      </c>
      <c r="L84" s="396">
        <f t="shared" si="21"/>
        <v>0</v>
      </c>
      <c r="M84" s="396">
        <f t="shared" si="21"/>
        <v>0</v>
      </c>
      <c r="N84" s="396">
        <f t="shared" si="21"/>
        <v>0</v>
      </c>
      <c r="O84" s="398">
        <v>-720830</v>
      </c>
      <c r="P84" s="657">
        <v>-681853</v>
      </c>
      <c r="Q84" s="657">
        <v>0</v>
      </c>
      <c r="R84" s="657">
        <v>-38977</v>
      </c>
      <c r="S84" s="557"/>
      <c r="T84" s="553"/>
      <c r="U84" s="553"/>
      <c r="V84" s="553"/>
    </row>
    <row r="85" spans="1:22" ht="12.75">
      <c r="A85" s="443">
        <v>1.1</v>
      </c>
      <c r="B85" s="558" t="s">
        <v>112</v>
      </c>
      <c r="C85" s="214">
        <v>2295727</v>
      </c>
      <c r="D85" s="184">
        <v>2032700</v>
      </c>
      <c r="E85" s="184">
        <v>0</v>
      </c>
      <c r="F85" s="184">
        <v>263027</v>
      </c>
      <c r="G85" s="214">
        <v>0</v>
      </c>
      <c r="H85" s="210">
        <v>0</v>
      </c>
      <c r="I85" s="186">
        <v>0</v>
      </c>
      <c r="J85" s="210">
        <v>0</v>
      </c>
      <c r="K85" s="186">
        <v>0</v>
      </c>
      <c r="L85" s="210">
        <v>0</v>
      </c>
      <c r="M85" s="210">
        <v>0</v>
      </c>
      <c r="N85" s="658">
        <v>0</v>
      </c>
      <c r="O85" s="606">
        <v>186610</v>
      </c>
      <c r="P85" s="607">
        <v>210949</v>
      </c>
      <c r="Q85" s="607">
        <v>0</v>
      </c>
      <c r="R85" s="677">
        <v>-24339</v>
      </c>
      <c r="S85" s="144"/>
      <c r="T85" s="558"/>
      <c r="U85" s="558"/>
      <c r="V85" s="558"/>
    </row>
    <row r="86" spans="1:22" ht="12.75">
      <c r="A86" s="443">
        <v>1.2</v>
      </c>
      <c r="B86" s="558" t="s">
        <v>113</v>
      </c>
      <c r="C86" s="214">
        <v>606299</v>
      </c>
      <c r="D86" s="184">
        <v>536151</v>
      </c>
      <c r="E86" s="184">
        <v>0</v>
      </c>
      <c r="F86" s="184">
        <v>70148</v>
      </c>
      <c r="G86" s="214">
        <v>0</v>
      </c>
      <c r="H86" s="183">
        <v>0</v>
      </c>
      <c r="I86" s="186">
        <v>0</v>
      </c>
      <c r="J86" s="183">
        <v>0</v>
      </c>
      <c r="K86" s="186">
        <v>0</v>
      </c>
      <c r="L86" s="183">
        <v>0</v>
      </c>
      <c r="M86" s="183">
        <v>0</v>
      </c>
      <c r="N86" s="621">
        <v>0</v>
      </c>
      <c r="O86" s="154">
        <v>106103</v>
      </c>
      <c r="P86" s="155">
        <v>110794</v>
      </c>
      <c r="Q86" s="155">
        <v>0</v>
      </c>
      <c r="R86" s="213">
        <v>-4691</v>
      </c>
      <c r="S86" s="144"/>
      <c r="T86" s="558"/>
      <c r="U86" s="558"/>
      <c r="V86" s="558"/>
    </row>
    <row r="87" spans="1:22" ht="12.75">
      <c r="A87" s="443">
        <v>1.3</v>
      </c>
      <c r="B87" s="144" t="s">
        <v>114</v>
      </c>
      <c r="C87" s="214">
        <v>3206097</v>
      </c>
      <c r="D87" s="184">
        <v>3141791</v>
      </c>
      <c r="E87" s="184">
        <v>0</v>
      </c>
      <c r="F87" s="184">
        <v>64306</v>
      </c>
      <c r="G87" s="214">
        <v>0</v>
      </c>
      <c r="H87" s="183">
        <v>0</v>
      </c>
      <c r="I87" s="186">
        <v>0</v>
      </c>
      <c r="J87" s="183">
        <v>0</v>
      </c>
      <c r="K87" s="186">
        <v>0</v>
      </c>
      <c r="L87" s="183">
        <v>0</v>
      </c>
      <c r="M87" s="183">
        <v>0</v>
      </c>
      <c r="N87" s="621">
        <v>0</v>
      </c>
      <c r="O87" s="154">
        <v>-420635</v>
      </c>
      <c r="P87" s="155">
        <v>-410688</v>
      </c>
      <c r="Q87" s="155">
        <v>0</v>
      </c>
      <c r="R87" s="213">
        <v>-9947</v>
      </c>
      <c r="S87" s="144"/>
      <c r="T87" s="558"/>
      <c r="U87" s="558"/>
      <c r="V87" s="558"/>
    </row>
    <row r="88" spans="1:22" ht="12.75">
      <c r="A88" s="443">
        <v>1.4</v>
      </c>
      <c r="B88" s="144" t="s">
        <v>115</v>
      </c>
      <c r="C88" s="214">
        <v>821763</v>
      </c>
      <c r="D88" s="184">
        <v>821763</v>
      </c>
      <c r="E88" s="184">
        <v>0</v>
      </c>
      <c r="F88" s="184">
        <v>0</v>
      </c>
      <c r="G88" s="214">
        <v>0</v>
      </c>
      <c r="H88" s="183">
        <f aca="true" t="shared" si="22" ref="H88:N88">H89+H90+H91+H92</f>
        <v>0</v>
      </c>
      <c r="I88" s="186">
        <f t="shared" si="22"/>
        <v>0</v>
      </c>
      <c r="J88" s="183">
        <f t="shared" si="22"/>
        <v>0</v>
      </c>
      <c r="K88" s="186">
        <v>0</v>
      </c>
      <c r="L88" s="183">
        <v>0</v>
      </c>
      <c r="M88" s="183">
        <f t="shared" si="22"/>
        <v>0</v>
      </c>
      <c r="N88" s="185">
        <f t="shared" si="22"/>
        <v>0</v>
      </c>
      <c r="O88" s="154">
        <v>-592908</v>
      </c>
      <c r="P88" s="155">
        <v>-592908</v>
      </c>
      <c r="Q88" s="155">
        <v>0</v>
      </c>
      <c r="R88" s="213">
        <v>0</v>
      </c>
      <c r="S88" s="144"/>
      <c r="T88" s="558"/>
      <c r="U88" s="558"/>
      <c r="V88" s="558"/>
    </row>
    <row r="89" spans="1:22" ht="12.75">
      <c r="A89" s="229" t="s">
        <v>116</v>
      </c>
      <c r="B89" s="178" t="s">
        <v>117</v>
      </c>
      <c r="C89" s="214">
        <v>1108</v>
      </c>
      <c r="D89" s="184">
        <v>1108</v>
      </c>
      <c r="E89" s="184">
        <v>0</v>
      </c>
      <c r="F89" s="184">
        <v>0</v>
      </c>
      <c r="G89" s="214">
        <v>0</v>
      </c>
      <c r="H89" s="183">
        <v>0</v>
      </c>
      <c r="I89" s="186">
        <v>0</v>
      </c>
      <c r="J89" s="183">
        <v>0</v>
      </c>
      <c r="K89" s="186">
        <v>0</v>
      </c>
      <c r="L89" s="183">
        <v>0</v>
      </c>
      <c r="M89" s="183">
        <v>0</v>
      </c>
      <c r="N89" s="621">
        <v>0</v>
      </c>
      <c r="O89" s="154">
        <v>-1108</v>
      </c>
      <c r="P89" s="155">
        <v>-1108</v>
      </c>
      <c r="Q89" s="155">
        <v>0</v>
      </c>
      <c r="R89" s="213">
        <v>0</v>
      </c>
      <c r="S89" s="144"/>
      <c r="T89" s="558"/>
      <c r="U89" s="558"/>
      <c r="V89" s="558"/>
    </row>
    <row r="90" spans="1:22" ht="12.75">
      <c r="A90" s="229" t="s">
        <v>118</v>
      </c>
      <c r="B90" s="178" t="s">
        <v>119</v>
      </c>
      <c r="C90" s="214">
        <v>0</v>
      </c>
      <c r="D90" s="184">
        <v>0</v>
      </c>
      <c r="E90" s="184"/>
      <c r="F90" s="184"/>
      <c r="G90" s="214">
        <v>0</v>
      </c>
      <c r="H90" s="183">
        <v>0</v>
      </c>
      <c r="I90" s="186">
        <v>0</v>
      </c>
      <c r="J90" s="183">
        <v>0</v>
      </c>
      <c r="K90" s="186">
        <v>0</v>
      </c>
      <c r="L90" s="183">
        <v>0</v>
      </c>
      <c r="M90" s="183">
        <v>0</v>
      </c>
      <c r="N90" s="621">
        <v>0</v>
      </c>
      <c r="O90" s="154">
        <v>62</v>
      </c>
      <c r="P90" s="155">
        <v>62</v>
      </c>
      <c r="Q90" s="155"/>
      <c r="R90" s="213"/>
      <c r="S90" s="144"/>
      <c r="T90" s="558"/>
      <c r="U90" s="558"/>
      <c r="V90" s="558"/>
    </row>
    <row r="91" spans="1:22" ht="12.75">
      <c r="A91" s="229" t="s">
        <v>120</v>
      </c>
      <c r="B91" s="178" t="s">
        <v>121</v>
      </c>
      <c r="C91" s="214">
        <v>820655</v>
      </c>
      <c r="D91" s="184">
        <v>820655</v>
      </c>
      <c r="E91" s="184">
        <v>0</v>
      </c>
      <c r="F91" s="184">
        <v>0</v>
      </c>
      <c r="G91" s="214">
        <v>0</v>
      </c>
      <c r="H91" s="183">
        <v>0</v>
      </c>
      <c r="I91" s="186">
        <v>0</v>
      </c>
      <c r="J91" s="183">
        <v>0</v>
      </c>
      <c r="K91" s="186">
        <v>0</v>
      </c>
      <c r="L91" s="183">
        <v>0</v>
      </c>
      <c r="M91" s="183">
        <v>0</v>
      </c>
      <c r="N91" s="621">
        <v>0</v>
      </c>
      <c r="O91" s="154">
        <v>-591862</v>
      </c>
      <c r="P91" s="155">
        <v>-591862</v>
      </c>
      <c r="Q91" s="155">
        <v>0</v>
      </c>
      <c r="R91" s="213">
        <v>0</v>
      </c>
      <c r="S91" s="144"/>
      <c r="T91" s="558"/>
      <c r="U91" s="558"/>
      <c r="V91" s="558"/>
    </row>
    <row r="92" spans="1:22" ht="12.75">
      <c r="A92" s="229" t="s">
        <v>122</v>
      </c>
      <c r="B92" s="178" t="s">
        <v>123</v>
      </c>
      <c r="C92" s="214">
        <v>0</v>
      </c>
      <c r="D92" s="184">
        <v>0</v>
      </c>
      <c r="E92" s="184"/>
      <c r="F92" s="184"/>
      <c r="G92" s="214">
        <v>0</v>
      </c>
      <c r="H92" s="183">
        <v>0</v>
      </c>
      <c r="I92" s="186">
        <v>0</v>
      </c>
      <c r="J92" s="183">
        <v>0</v>
      </c>
      <c r="K92" s="186">
        <v>0</v>
      </c>
      <c r="L92" s="183">
        <v>0</v>
      </c>
      <c r="M92" s="183">
        <v>0</v>
      </c>
      <c r="N92" s="186">
        <v>0</v>
      </c>
      <c r="O92" s="154">
        <v>0</v>
      </c>
      <c r="P92" s="155">
        <v>0</v>
      </c>
      <c r="Q92" s="155"/>
      <c r="R92" s="213"/>
      <c r="S92" s="144"/>
      <c r="T92" s="558"/>
      <c r="U92" s="558"/>
      <c r="V92" s="558"/>
    </row>
    <row r="93" spans="1:22" ht="12.75">
      <c r="A93" s="444">
        <v>1.5</v>
      </c>
      <c r="B93" s="255" t="s">
        <v>124</v>
      </c>
      <c r="C93" s="256">
        <v>0</v>
      </c>
      <c r="D93" s="217">
        <v>0</v>
      </c>
      <c r="E93" s="184"/>
      <c r="F93" s="184"/>
      <c r="G93" s="214">
        <v>0</v>
      </c>
      <c r="H93" s="183">
        <v>0</v>
      </c>
      <c r="I93" s="186">
        <v>0</v>
      </c>
      <c r="J93" s="164">
        <v>0</v>
      </c>
      <c r="K93" s="186">
        <v>0</v>
      </c>
      <c r="L93" s="164">
        <v>0</v>
      </c>
      <c r="M93" s="164">
        <v>0</v>
      </c>
      <c r="N93" s="621">
        <v>0</v>
      </c>
      <c r="O93" s="659">
        <v>0</v>
      </c>
      <c r="P93" s="612">
        <v>0</v>
      </c>
      <c r="Q93" s="612">
        <v>0</v>
      </c>
      <c r="R93" s="697"/>
      <c r="S93" s="144"/>
      <c r="T93" s="558"/>
      <c r="U93" s="558"/>
      <c r="V93" s="558"/>
    </row>
    <row r="94" spans="1:22" ht="12.75">
      <c r="A94" s="399">
        <v>2</v>
      </c>
      <c r="B94" s="393" t="s">
        <v>125</v>
      </c>
      <c r="C94" s="400">
        <v>2791386</v>
      </c>
      <c r="D94" s="401">
        <v>1555576</v>
      </c>
      <c r="E94" s="360">
        <v>1235810</v>
      </c>
      <c r="F94" s="361">
        <v>0</v>
      </c>
      <c r="G94" s="472">
        <f aca="true" t="shared" si="23" ref="G94:N94">G95+G105+G106+G107</f>
        <v>46</v>
      </c>
      <c r="H94" s="360">
        <f t="shared" si="23"/>
        <v>46</v>
      </c>
      <c r="I94" s="469">
        <f t="shared" si="23"/>
        <v>0</v>
      </c>
      <c r="J94" s="360">
        <f t="shared" si="23"/>
        <v>0</v>
      </c>
      <c r="K94" s="469">
        <f t="shared" si="23"/>
        <v>46</v>
      </c>
      <c r="L94" s="360">
        <f t="shared" si="23"/>
        <v>46</v>
      </c>
      <c r="M94" s="469">
        <f t="shared" si="23"/>
        <v>0</v>
      </c>
      <c r="N94" s="469">
        <f t="shared" si="23"/>
        <v>0</v>
      </c>
      <c r="O94" s="660">
        <v>1098934</v>
      </c>
      <c r="P94" s="660">
        <v>1464016</v>
      </c>
      <c r="Q94" s="660">
        <v>-365082</v>
      </c>
      <c r="R94" s="660">
        <v>0</v>
      </c>
      <c r="S94" s="557"/>
      <c r="T94" s="553"/>
      <c r="U94" s="553"/>
      <c r="V94" s="553"/>
    </row>
    <row r="95" spans="1:22" ht="12.75">
      <c r="A95" s="447">
        <v>2.1</v>
      </c>
      <c r="B95" s="258" t="s">
        <v>126</v>
      </c>
      <c r="C95" s="209">
        <v>2196336</v>
      </c>
      <c r="D95" s="210">
        <v>1219803</v>
      </c>
      <c r="E95" s="210">
        <v>976533</v>
      </c>
      <c r="F95" s="211">
        <v>0</v>
      </c>
      <c r="G95" s="458">
        <f aca="true" t="shared" si="24" ref="G95:N95">G96+G97+G98+G99</f>
        <v>0</v>
      </c>
      <c r="H95" s="210">
        <f t="shared" si="24"/>
        <v>0</v>
      </c>
      <c r="I95" s="212">
        <f t="shared" si="24"/>
        <v>0</v>
      </c>
      <c r="J95" s="210">
        <f t="shared" si="24"/>
        <v>0</v>
      </c>
      <c r="K95" s="212">
        <f t="shared" si="24"/>
        <v>0</v>
      </c>
      <c r="L95" s="210">
        <f t="shared" si="24"/>
        <v>0</v>
      </c>
      <c r="M95" s="212">
        <f t="shared" si="24"/>
        <v>0</v>
      </c>
      <c r="N95" s="210">
        <f t="shared" si="24"/>
        <v>0</v>
      </c>
      <c r="O95" s="606">
        <v>701924</v>
      </c>
      <c r="P95" s="661">
        <v>1102828</v>
      </c>
      <c r="Q95" s="607">
        <v>-400904</v>
      </c>
      <c r="R95" s="677">
        <v>0</v>
      </c>
      <c r="S95" s="144"/>
      <c r="T95" s="558"/>
      <c r="U95" s="558"/>
      <c r="V95" s="558"/>
    </row>
    <row r="96" spans="1:22" ht="12.75">
      <c r="A96" s="259" t="s">
        <v>25</v>
      </c>
      <c r="B96" s="180" t="s">
        <v>280</v>
      </c>
      <c r="C96" s="189">
        <v>64618</v>
      </c>
      <c r="D96" s="190">
        <v>63818</v>
      </c>
      <c r="E96" s="190">
        <v>800</v>
      </c>
      <c r="F96" s="191"/>
      <c r="G96" s="473">
        <v>0</v>
      </c>
      <c r="H96" s="190">
        <v>0</v>
      </c>
      <c r="I96" s="192">
        <v>0</v>
      </c>
      <c r="J96" s="190">
        <v>0</v>
      </c>
      <c r="K96" s="192">
        <v>0</v>
      </c>
      <c r="L96" s="190">
        <v>0</v>
      </c>
      <c r="M96" s="192">
        <v>0</v>
      </c>
      <c r="N96" s="662">
        <v>0</v>
      </c>
      <c r="O96" s="618">
        <v>37202</v>
      </c>
      <c r="P96" s="663">
        <v>38002</v>
      </c>
      <c r="Q96" s="619">
        <v>-800</v>
      </c>
      <c r="R96" s="698"/>
      <c r="S96" s="144"/>
      <c r="T96" s="558"/>
      <c r="U96" s="558"/>
      <c r="V96" s="558"/>
    </row>
    <row r="97" spans="1:22" ht="12.75">
      <c r="A97" s="259" t="s">
        <v>27</v>
      </c>
      <c r="B97" s="180" t="s">
        <v>279</v>
      </c>
      <c r="C97" s="189">
        <v>16714</v>
      </c>
      <c r="D97" s="190">
        <v>16714</v>
      </c>
      <c r="E97" s="190"/>
      <c r="F97" s="191"/>
      <c r="G97" s="473">
        <v>0</v>
      </c>
      <c r="H97" s="190">
        <v>0</v>
      </c>
      <c r="I97" s="192">
        <v>0</v>
      </c>
      <c r="J97" s="190">
        <v>0</v>
      </c>
      <c r="K97" s="192">
        <v>0</v>
      </c>
      <c r="L97" s="190">
        <v>0</v>
      </c>
      <c r="M97" s="192">
        <v>0</v>
      </c>
      <c r="N97" s="662">
        <v>0</v>
      </c>
      <c r="O97" s="618">
        <v>11347</v>
      </c>
      <c r="P97" s="663">
        <v>11347</v>
      </c>
      <c r="Q97" s="619">
        <v>0</v>
      </c>
      <c r="R97" s="698"/>
      <c r="S97" s="144"/>
      <c r="T97" s="558"/>
      <c r="U97" s="558"/>
      <c r="V97" s="558"/>
    </row>
    <row r="98" spans="1:22" ht="12.75">
      <c r="A98" s="259" t="s">
        <v>29</v>
      </c>
      <c r="B98" s="188" t="s">
        <v>281</v>
      </c>
      <c r="C98" s="189">
        <v>898389</v>
      </c>
      <c r="D98" s="190">
        <v>386776</v>
      </c>
      <c r="E98" s="190">
        <v>511613</v>
      </c>
      <c r="F98" s="191">
        <v>0</v>
      </c>
      <c r="G98" s="473">
        <v>0</v>
      </c>
      <c r="H98" s="190">
        <v>0</v>
      </c>
      <c r="I98" s="192">
        <v>0</v>
      </c>
      <c r="J98" s="190">
        <v>0</v>
      </c>
      <c r="K98" s="192">
        <v>0</v>
      </c>
      <c r="L98" s="190">
        <v>0</v>
      </c>
      <c r="M98" s="192">
        <v>0</v>
      </c>
      <c r="N98" s="662">
        <v>0</v>
      </c>
      <c r="O98" s="618">
        <v>-377402</v>
      </c>
      <c r="P98" s="663">
        <v>14490</v>
      </c>
      <c r="Q98" s="619">
        <v>-391892</v>
      </c>
      <c r="R98" s="698">
        <v>0</v>
      </c>
      <c r="S98" s="144"/>
      <c r="T98" s="558"/>
      <c r="U98" s="558"/>
      <c r="V98" s="558"/>
    </row>
    <row r="99" spans="1:22" ht="12.75">
      <c r="A99" s="259" t="s">
        <v>30</v>
      </c>
      <c r="B99" s="188" t="s">
        <v>282</v>
      </c>
      <c r="C99" s="189">
        <v>1216615</v>
      </c>
      <c r="D99" s="190">
        <v>752495</v>
      </c>
      <c r="E99" s="190">
        <v>464120</v>
      </c>
      <c r="F99" s="191">
        <v>0</v>
      </c>
      <c r="G99" s="473">
        <v>0</v>
      </c>
      <c r="H99" s="190">
        <v>0</v>
      </c>
      <c r="I99" s="192">
        <v>0</v>
      </c>
      <c r="J99" s="190">
        <f>J100+J101+J102+J103</f>
        <v>0</v>
      </c>
      <c r="K99" s="190">
        <v>0</v>
      </c>
      <c r="L99" s="190">
        <v>0</v>
      </c>
      <c r="M99" s="192">
        <v>0</v>
      </c>
      <c r="N99" s="190">
        <f>N100+N101+N102+N103</f>
        <v>0</v>
      </c>
      <c r="O99" s="618">
        <v>1030777</v>
      </c>
      <c r="P99" s="663">
        <v>1038989</v>
      </c>
      <c r="Q99" s="619">
        <v>-8212</v>
      </c>
      <c r="R99" s="698">
        <v>0</v>
      </c>
      <c r="S99" s="144"/>
      <c r="T99" s="558"/>
      <c r="U99" s="558"/>
      <c r="V99" s="558"/>
    </row>
    <row r="100" spans="1:22" ht="12.75">
      <c r="A100" s="259" t="s">
        <v>127</v>
      </c>
      <c r="B100" s="180" t="s">
        <v>128</v>
      </c>
      <c r="C100" s="189">
        <v>6214</v>
      </c>
      <c r="D100" s="190">
        <v>0</v>
      </c>
      <c r="E100" s="190">
        <v>6214</v>
      </c>
      <c r="F100" s="191"/>
      <c r="G100" s="473">
        <v>0</v>
      </c>
      <c r="H100" s="190">
        <v>0</v>
      </c>
      <c r="I100" s="192">
        <v>0</v>
      </c>
      <c r="J100" s="190">
        <v>0</v>
      </c>
      <c r="K100" s="192">
        <v>0</v>
      </c>
      <c r="L100" s="190">
        <v>0</v>
      </c>
      <c r="M100" s="192">
        <v>0</v>
      </c>
      <c r="N100" s="662">
        <v>0</v>
      </c>
      <c r="O100" s="618">
        <v>987520</v>
      </c>
      <c r="P100" s="663">
        <v>989623</v>
      </c>
      <c r="Q100" s="619">
        <v>-2103</v>
      </c>
      <c r="R100" s="698"/>
      <c r="S100" s="144"/>
      <c r="T100" s="558"/>
      <c r="U100" s="558"/>
      <c r="V100" s="558"/>
    </row>
    <row r="101" spans="1:22" ht="12.75">
      <c r="A101" s="259" t="s">
        <v>129</v>
      </c>
      <c r="B101" s="180" t="s">
        <v>283</v>
      </c>
      <c r="C101" s="189">
        <v>1097902</v>
      </c>
      <c r="D101" s="190">
        <v>684011</v>
      </c>
      <c r="E101" s="190">
        <v>413891</v>
      </c>
      <c r="F101" s="191"/>
      <c r="G101" s="473">
        <v>0</v>
      </c>
      <c r="H101" s="190">
        <v>0</v>
      </c>
      <c r="I101" s="192">
        <v>0</v>
      </c>
      <c r="J101" s="190">
        <v>0</v>
      </c>
      <c r="K101" s="192">
        <v>0</v>
      </c>
      <c r="L101" s="190"/>
      <c r="M101" s="192">
        <v>0</v>
      </c>
      <c r="N101" s="662">
        <v>0</v>
      </c>
      <c r="O101" s="618">
        <v>-2594</v>
      </c>
      <c r="P101" s="663">
        <v>-13750</v>
      </c>
      <c r="Q101" s="619">
        <v>11156</v>
      </c>
      <c r="R101" s="698"/>
      <c r="S101" s="144"/>
      <c r="T101" s="558"/>
      <c r="U101" s="558"/>
      <c r="V101" s="558"/>
    </row>
    <row r="102" spans="1:22" ht="12.75">
      <c r="A102" s="259" t="s">
        <v>130</v>
      </c>
      <c r="B102" s="180" t="s">
        <v>296</v>
      </c>
      <c r="C102" s="189">
        <v>106290</v>
      </c>
      <c r="D102" s="190">
        <v>65100</v>
      </c>
      <c r="E102" s="190">
        <v>41190</v>
      </c>
      <c r="F102" s="191">
        <v>0</v>
      </c>
      <c r="G102" s="473">
        <v>0</v>
      </c>
      <c r="H102" s="190">
        <v>0</v>
      </c>
      <c r="I102" s="192">
        <v>0</v>
      </c>
      <c r="J102" s="190">
        <v>0</v>
      </c>
      <c r="K102" s="192">
        <v>0</v>
      </c>
      <c r="L102" s="190">
        <v>0</v>
      </c>
      <c r="M102" s="192">
        <v>0</v>
      </c>
      <c r="N102" s="662">
        <v>0</v>
      </c>
      <c r="O102" s="618">
        <v>52060</v>
      </c>
      <c r="P102" s="663">
        <v>66500</v>
      </c>
      <c r="Q102" s="619">
        <v>-14440</v>
      </c>
      <c r="R102" s="698">
        <v>0</v>
      </c>
      <c r="S102" s="144"/>
      <c r="T102" s="558"/>
      <c r="U102" s="558"/>
      <c r="V102" s="558"/>
    </row>
    <row r="103" spans="1:22" ht="12.75">
      <c r="A103" s="259" t="s">
        <v>131</v>
      </c>
      <c r="B103" s="180" t="s">
        <v>132</v>
      </c>
      <c r="C103" s="189">
        <v>0</v>
      </c>
      <c r="D103" s="190"/>
      <c r="E103" s="190"/>
      <c r="F103" s="191"/>
      <c r="G103" s="473">
        <v>0</v>
      </c>
      <c r="H103" s="190">
        <v>0</v>
      </c>
      <c r="I103" s="192">
        <v>0</v>
      </c>
      <c r="J103" s="190">
        <v>0</v>
      </c>
      <c r="K103" s="192">
        <v>0</v>
      </c>
      <c r="L103" s="190">
        <v>0</v>
      </c>
      <c r="M103" s="192">
        <v>0</v>
      </c>
      <c r="N103" s="662">
        <v>0</v>
      </c>
      <c r="O103" s="618">
        <v>0</v>
      </c>
      <c r="P103" s="663"/>
      <c r="Q103" s="619"/>
      <c r="R103" s="698"/>
      <c r="S103" s="144"/>
      <c r="T103" s="558"/>
      <c r="U103" s="558"/>
      <c r="V103" s="558"/>
    </row>
    <row r="104" spans="1:22" ht="12.75">
      <c r="A104" s="259" t="s">
        <v>32</v>
      </c>
      <c r="B104" s="188" t="s">
        <v>240</v>
      </c>
      <c r="C104" s="189">
        <v>0</v>
      </c>
      <c r="D104" s="190"/>
      <c r="E104" s="190"/>
      <c r="F104" s="191"/>
      <c r="G104" s="473">
        <v>0</v>
      </c>
      <c r="H104" s="190">
        <v>0</v>
      </c>
      <c r="I104" s="192">
        <v>0</v>
      </c>
      <c r="J104" s="190">
        <v>0</v>
      </c>
      <c r="K104" s="192">
        <v>0</v>
      </c>
      <c r="L104" s="190">
        <v>0</v>
      </c>
      <c r="M104" s="192">
        <v>0</v>
      </c>
      <c r="N104" s="662">
        <v>0</v>
      </c>
      <c r="O104" s="618">
        <v>0</v>
      </c>
      <c r="P104" s="663"/>
      <c r="Q104" s="619"/>
      <c r="R104" s="698"/>
      <c r="S104" s="144"/>
      <c r="T104" s="558"/>
      <c r="U104" s="558"/>
      <c r="V104" s="558"/>
    </row>
    <row r="105" spans="1:22" ht="12.75">
      <c r="A105" s="445">
        <v>2.2</v>
      </c>
      <c r="B105" s="178" t="s">
        <v>133</v>
      </c>
      <c r="C105" s="149">
        <v>10000</v>
      </c>
      <c r="D105" s="150">
        <v>10000</v>
      </c>
      <c r="E105" s="150">
        <v>0</v>
      </c>
      <c r="F105" s="151">
        <v>0</v>
      </c>
      <c r="G105" s="461">
        <v>0</v>
      </c>
      <c r="H105" s="150">
        <v>0</v>
      </c>
      <c r="I105" s="152">
        <v>0</v>
      </c>
      <c r="J105" s="150">
        <v>0</v>
      </c>
      <c r="K105" s="152">
        <v>0</v>
      </c>
      <c r="L105" s="150">
        <v>0</v>
      </c>
      <c r="M105" s="152">
        <v>0</v>
      </c>
      <c r="N105" s="153">
        <v>0</v>
      </c>
      <c r="O105" s="154">
        <v>0</v>
      </c>
      <c r="P105" s="664">
        <v>0</v>
      </c>
      <c r="Q105" s="155">
        <v>0</v>
      </c>
      <c r="R105" s="213">
        <v>0</v>
      </c>
      <c r="S105" s="144"/>
      <c r="T105" s="558"/>
      <c r="U105" s="558"/>
      <c r="V105" s="558"/>
    </row>
    <row r="106" spans="1:22" ht="12.75">
      <c r="A106" s="445">
        <v>2.3</v>
      </c>
      <c r="B106" s="178" t="s">
        <v>284</v>
      </c>
      <c r="C106" s="149">
        <v>565050</v>
      </c>
      <c r="D106" s="201">
        <v>305773</v>
      </c>
      <c r="E106" s="201">
        <v>259277</v>
      </c>
      <c r="F106" s="152"/>
      <c r="G106" s="461">
        <v>46</v>
      </c>
      <c r="H106" s="150">
        <v>46</v>
      </c>
      <c r="I106" s="152">
        <v>0</v>
      </c>
      <c r="J106" s="150">
        <v>0</v>
      </c>
      <c r="K106" s="152">
        <v>46</v>
      </c>
      <c r="L106" s="150">
        <v>46</v>
      </c>
      <c r="M106" s="152"/>
      <c r="N106" s="153">
        <v>0</v>
      </c>
      <c r="O106" s="154">
        <v>392010</v>
      </c>
      <c r="P106" s="664">
        <v>356188</v>
      </c>
      <c r="Q106" s="155">
        <v>35822</v>
      </c>
      <c r="R106" s="213"/>
      <c r="S106" s="144"/>
      <c r="T106" s="558"/>
      <c r="U106" s="558"/>
      <c r="V106" s="558"/>
    </row>
    <row r="107" spans="1:22" ht="12.75">
      <c r="A107" s="446">
        <v>2.4</v>
      </c>
      <c r="B107" s="216" t="s">
        <v>134</v>
      </c>
      <c r="C107" s="163">
        <v>20000</v>
      </c>
      <c r="D107" s="260">
        <v>20000</v>
      </c>
      <c r="E107" s="260">
        <v>0</v>
      </c>
      <c r="F107" s="257">
        <v>0</v>
      </c>
      <c r="G107" s="256">
        <v>0</v>
      </c>
      <c r="H107" s="164">
        <v>0</v>
      </c>
      <c r="I107" s="257">
        <v>0</v>
      </c>
      <c r="J107" s="164">
        <v>0</v>
      </c>
      <c r="K107" s="257">
        <v>0</v>
      </c>
      <c r="L107" s="164">
        <v>0</v>
      </c>
      <c r="M107" s="257">
        <v>0</v>
      </c>
      <c r="N107" s="626">
        <v>0</v>
      </c>
      <c r="O107" s="154">
        <v>5000</v>
      </c>
      <c r="P107" s="664">
        <v>5000</v>
      </c>
      <c r="Q107" s="155">
        <v>0</v>
      </c>
      <c r="R107" s="213">
        <v>0</v>
      </c>
      <c r="S107" s="144"/>
      <c r="T107" s="558"/>
      <c r="U107" s="558"/>
      <c r="V107" s="558"/>
    </row>
    <row r="108" spans="1:22" ht="26.25" customHeight="1" hidden="1">
      <c r="A108" s="402"/>
      <c r="B108" s="403"/>
      <c r="C108" s="404"/>
      <c r="D108" s="405"/>
      <c r="E108" s="405"/>
      <c r="F108" s="406"/>
      <c r="G108" s="474"/>
      <c r="H108" s="405"/>
      <c r="I108" s="407"/>
      <c r="J108" s="405"/>
      <c r="K108" s="407"/>
      <c r="L108" s="405"/>
      <c r="M108" s="407"/>
      <c r="N108" s="613"/>
      <c r="O108" s="665"/>
      <c r="P108" s="666"/>
      <c r="Q108" s="666"/>
      <c r="R108" s="667"/>
      <c r="S108" s="557"/>
      <c r="T108" s="553"/>
      <c r="U108" s="553"/>
      <c r="V108" s="553"/>
    </row>
    <row r="109" spans="1:22" ht="12.75" hidden="1">
      <c r="A109" s="261">
        <v>4.1</v>
      </c>
      <c r="B109" s="262" t="s">
        <v>137</v>
      </c>
      <c r="C109" s="160"/>
      <c r="D109" s="183"/>
      <c r="E109" s="183"/>
      <c r="F109" s="184"/>
      <c r="G109" s="214"/>
      <c r="H109" s="183"/>
      <c r="I109" s="185"/>
      <c r="J109" s="186"/>
      <c r="K109" s="214"/>
      <c r="L109" s="183"/>
      <c r="M109" s="186"/>
      <c r="N109" s="174"/>
      <c r="O109" s="628">
        <v>0</v>
      </c>
      <c r="P109" s="629">
        <v>0</v>
      </c>
      <c r="Q109" s="629">
        <v>0</v>
      </c>
      <c r="R109" s="630">
        <v>0</v>
      </c>
      <c r="S109" s="144"/>
      <c r="T109" s="558"/>
      <c r="U109" s="558"/>
      <c r="V109" s="558"/>
    </row>
    <row r="110" spans="1:22" ht="12.75" hidden="1">
      <c r="A110" s="263">
        <v>4.2</v>
      </c>
      <c r="B110" s="234" t="s">
        <v>138</v>
      </c>
      <c r="C110" s="163"/>
      <c r="D110" s="164"/>
      <c r="E110" s="164"/>
      <c r="F110" s="217"/>
      <c r="G110" s="256"/>
      <c r="H110" s="164"/>
      <c r="I110" s="260"/>
      <c r="J110" s="257"/>
      <c r="K110" s="256"/>
      <c r="L110" s="164"/>
      <c r="M110" s="257"/>
      <c r="N110" s="174"/>
      <c r="O110" s="628">
        <v>0</v>
      </c>
      <c r="P110" s="629">
        <v>0</v>
      </c>
      <c r="Q110" s="629">
        <v>0</v>
      </c>
      <c r="R110" s="630">
        <v>0</v>
      </c>
      <c r="S110" s="144"/>
      <c r="T110" s="558"/>
      <c r="U110" s="558"/>
      <c r="V110" s="558"/>
    </row>
    <row r="111" spans="1:22" ht="14.25" thickBot="1">
      <c r="A111" s="364" t="s">
        <v>139</v>
      </c>
      <c r="B111" s="365" t="s">
        <v>140</v>
      </c>
      <c r="C111" s="366">
        <v>9721272</v>
      </c>
      <c r="D111" s="367">
        <v>8087981</v>
      </c>
      <c r="E111" s="367">
        <v>1235810</v>
      </c>
      <c r="F111" s="368">
        <v>397481</v>
      </c>
      <c r="G111" s="475">
        <f aca="true" t="shared" si="25" ref="G111:N111">G84+G94+G108</f>
        <v>46</v>
      </c>
      <c r="H111" s="367">
        <f t="shared" si="25"/>
        <v>46</v>
      </c>
      <c r="I111" s="471">
        <f t="shared" si="25"/>
        <v>0</v>
      </c>
      <c r="J111" s="366">
        <f t="shared" si="25"/>
        <v>0</v>
      </c>
      <c r="K111" s="475">
        <f t="shared" si="25"/>
        <v>46</v>
      </c>
      <c r="L111" s="367">
        <f t="shared" si="25"/>
        <v>46</v>
      </c>
      <c r="M111" s="668">
        <f t="shared" si="25"/>
        <v>0</v>
      </c>
      <c r="N111" s="367">
        <f t="shared" si="25"/>
        <v>0</v>
      </c>
      <c r="O111" s="669">
        <v>389148</v>
      </c>
      <c r="P111" s="670">
        <v>782163</v>
      </c>
      <c r="Q111" s="670">
        <v>-354038</v>
      </c>
      <c r="R111" s="701">
        <v>-38977</v>
      </c>
      <c r="S111" s="555"/>
      <c r="T111" s="554"/>
      <c r="U111" s="554"/>
      <c r="V111" s="554"/>
    </row>
    <row r="112" spans="1:22" ht="17.25" thickBot="1" thickTop="1">
      <c r="A112" s="750" t="s">
        <v>141</v>
      </c>
      <c r="B112" s="743"/>
      <c r="C112" s="743"/>
      <c r="D112" s="743"/>
      <c r="E112" s="743"/>
      <c r="F112" s="743"/>
      <c r="G112" s="743"/>
      <c r="H112" s="743"/>
      <c r="I112" s="743"/>
      <c r="J112" s="743"/>
      <c r="K112" s="743"/>
      <c r="L112" s="207"/>
      <c r="M112" s="207"/>
      <c r="N112" s="207"/>
      <c r="O112" s="207"/>
      <c r="P112" s="207"/>
      <c r="Q112" s="207"/>
      <c r="R112" s="207"/>
      <c r="S112" s="144"/>
      <c r="T112" s="558"/>
      <c r="U112" s="558"/>
      <c r="V112" s="558"/>
    </row>
    <row r="113" spans="1:22" ht="13.5" thickTop="1">
      <c r="A113" s="536">
        <v>1</v>
      </c>
      <c r="B113" s="372" t="s">
        <v>142</v>
      </c>
      <c r="C113" s="396">
        <v>13702</v>
      </c>
      <c r="D113" s="397">
        <v>13702</v>
      </c>
      <c r="E113" s="397"/>
      <c r="F113" s="408"/>
      <c r="G113" s="394">
        <f aca="true" t="shared" si="26" ref="G113:N113">G114+G115+G116</f>
        <v>0</v>
      </c>
      <c r="H113" s="397">
        <f t="shared" si="26"/>
        <v>0</v>
      </c>
      <c r="I113" s="395">
        <f t="shared" si="26"/>
        <v>0</v>
      </c>
      <c r="J113" s="397">
        <f t="shared" si="26"/>
        <v>0</v>
      </c>
      <c r="K113" s="395">
        <f t="shared" si="26"/>
        <v>0</v>
      </c>
      <c r="L113" s="397">
        <f t="shared" si="26"/>
        <v>0</v>
      </c>
      <c r="M113" s="395">
        <f t="shared" si="26"/>
        <v>0</v>
      </c>
      <c r="N113" s="671">
        <f t="shared" si="26"/>
        <v>0</v>
      </c>
      <c r="O113" s="351">
        <v>45748</v>
      </c>
      <c r="P113" s="352">
        <v>45748</v>
      </c>
      <c r="Q113" s="352"/>
      <c r="R113" s="353"/>
      <c r="S113" s="557"/>
      <c r="T113" s="553"/>
      <c r="U113" s="553"/>
      <c r="V113" s="553"/>
    </row>
    <row r="114" spans="1:22" ht="12.75">
      <c r="A114" s="443">
        <v>1.1</v>
      </c>
      <c r="B114" s="144" t="s">
        <v>143</v>
      </c>
      <c r="C114" s="160">
        <v>12466</v>
      </c>
      <c r="D114" s="183">
        <v>12466</v>
      </c>
      <c r="E114" s="183">
        <v>0</v>
      </c>
      <c r="F114" s="184">
        <v>0</v>
      </c>
      <c r="G114" s="214">
        <v>0</v>
      </c>
      <c r="H114" s="183">
        <v>0</v>
      </c>
      <c r="I114" s="186">
        <v>0</v>
      </c>
      <c r="J114" s="183">
        <v>0</v>
      </c>
      <c r="K114" s="186">
        <v>0</v>
      </c>
      <c r="L114" s="150">
        <v>0</v>
      </c>
      <c r="M114" s="186">
        <v>0</v>
      </c>
      <c r="N114" s="626">
        <v>0</v>
      </c>
      <c r="O114" s="606">
        <v>20784</v>
      </c>
      <c r="P114" s="607">
        <v>20784</v>
      </c>
      <c r="Q114" s="607">
        <v>0</v>
      </c>
      <c r="R114" s="677">
        <v>0</v>
      </c>
      <c r="S114" s="144"/>
      <c r="T114" s="558"/>
      <c r="U114" s="558"/>
      <c r="V114" s="558"/>
    </row>
    <row r="115" spans="1:22" ht="12.75">
      <c r="A115" s="443">
        <v>1.2</v>
      </c>
      <c r="B115" s="144" t="s">
        <v>144</v>
      </c>
      <c r="C115" s="160">
        <v>1236</v>
      </c>
      <c r="D115" s="183">
        <v>1236</v>
      </c>
      <c r="E115" s="183">
        <v>0</v>
      </c>
      <c r="F115" s="184">
        <v>0</v>
      </c>
      <c r="G115" s="214">
        <v>0</v>
      </c>
      <c r="H115" s="183">
        <v>0</v>
      </c>
      <c r="I115" s="186">
        <v>0</v>
      </c>
      <c r="J115" s="183">
        <v>0</v>
      </c>
      <c r="K115" s="186">
        <v>0</v>
      </c>
      <c r="L115" s="183">
        <v>0</v>
      </c>
      <c r="M115" s="186">
        <v>0</v>
      </c>
      <c r="N115" s="626">
        <v>0</v>
      </c>
      <c r="O115" s="154">
        <v>24964</v>
      </c>
      <c r="P115" s="155">
        <v>24964</v>
      </c>
      <c r="Q115" s="155">
        <v>0</v>
      </c>
      <c r="R115" s="213">
        <v>0</v>
      </c>
      <c r="S115" s="144"/>
      <c r="T115" s="558"/>
      <c r="U115" s="558"/>
      <c r="V115" s="558"/>
    </row>
    <row r="116" spans="1:22" ht="5.25" customHeight="1" thickBot="1">
      <c r="A116" s="443"/>
      <c r="B116" s="144"/>
      <c r="C116" s="160"/>
      <c r="D116" s="183"/>
      <c r="E116" s="183"/>
      <c r="F116" s="184"/>
      <c r="G116" s="214"/>
      <c r="H116" s="183"/>
      <c r="I116" s="186"/>
      <c r="J116" s="183"/>
      <c r="K116" s="186"/>
      <c r="L116" s="183"/>
      <c r="M116" s="186"/>
      <c r="N116" s="626"/>
      <c r="O116" s="154"/>
      <c r="P116" s="155"/>
      <c r="Q116" s="155"/>
      <c r="R116" s="213"/>
      <c r="S116" s="144"/>
      <c r="T116" s="558"/>
      <c r="U116" s="558"/>
      <c r="V116" s="558"/>
    </row>
    <row r="117" spans="1:22" ht="13.5" hidden="1" thickBot="1">
      <c r="A117" s="229"/>
      <c r="B117" s="178"/>
      <c r="C117" s="160"/>
      <c r="D117" s="183"/>
      <c r="E117" s="183"/>
      <c r="F117" s="184"/>
      <c r="G117" s="214"/>
      <c r="H117" s="183"/>
      <c r="I117" s="186"/>
      <c r="J117" s="183"/>
      <c r="K117" s="186"/>
      <c r="L117" s="183"/>
      <c r="M117" s="186"/>
      <c r="N117" s="626"/>
      <c r="O117" s="154"/>
      <c r="P117" s="155"/>
      <c r="Q117" s="155"/>
      <c r="R117" s="213"/>
      <c r="S117" s="144"/>
      <c r="T117" s="558"/>
      <c r="U117" s="558"/>
      <c r="V117" s="558"/>
    </row>
    <row r="118" spans="1:22" ht="13.5" hidden="1" thickBot="1">
      <c r="A118" s="229"/>
      <c r="B118" s="178"/>
      <c r="C118" s="160"/>
      <c r="D118" s="183"/>
      <c r="E118" s="183"/>
      <c r="F118" s="184"/>
      <c r="G118" s="214"/>
      <c r="H118" s="183"/>
      <c r="I118" s="186"/>
      <c r="J118" s="183"/>
      <c r="K118" s="186"/>
      <c r="L118" s="183"/>
      <c r="M118" s="186"/>
      <c r="N118" s="626"/>
      <c r="O118" s="154"/>
      <c r="P118" s="155"/>
      <c r="Q118" s="155"/>
      <c r="R118" s="213"/>
      <c r="S118" s="144"/>
      <c r="T118" s="558"/>
      <c r="U118" s="558"/>
      <c r="V118" s="558"/>
    </row>
    <row r="119" spans="1:22" ht="13.5" hidden="1" thickBot="1">
      <c r="A119" s="218"/>
      <c r="B119" s="216"/>
      <c r="C119" s="264"/>
      <c r="D119" s="265"/>
      <c r="E119" s="265"/>
      <c r="F119" s="266"/>
      <c r="G119" s="214"/>
      <c r="H119" s="183"/>
      <c r="I119" s="186"/>
      <c r="J119" s="183"/>
      <c r="K119" s="185"/>
      <c r="L119" s="183"/>
      <c r="M119" s="184"/>
      <c r="N119" s="626"/>
      <c r="O119" s="672"/>
      <c r="P119" s="673"/>
      <c r="Q119" s="673"/>
      <c r="R119" s="702"/>
      <c r="S119" s="144"/>
      <c r="T119" s="558"/>
      <c r="U119" s="558"/>
      <c r="V119" s="558"/>
    </row>
    <row r="120" spans="1:22" ht="13.5" thickBot="1">
      <c r="A120" s="538"/>
      <c r="B120" s="208"/>
      <c r="C120" s="186"/>
      <c r="D120" s="186"/>
      <c r="E120" s="186"/>
      <c r="F120" s="186"/>
      <c r="G120" s="525"/>
      <c r="H120" s="526"/>
      <c r="I120" s="526"/>
      <c r="J120" s="527"/>
      <c r="K120" s="527"/>
      <c r="L120" s="527"/>
      <c r="M120" s="527"/>
      <c r="N120" s="674"/>
      <c r="O120" s="186"/>
      <c r="P120" s="186"/>
      <c r="Q120" s="170"/>
      <c r="R120" s="170"/>
      <c r="S120" s="144"/>
      <c r="T120" s="558"/>
      <c r="U120" s="558"/>
      <c r="V120" s="558"/>
    </row>
    <row r="121" spans="1:22" ht="13.5" thickTop="1">
      <c r="A121" s="536" t="s">
        <v>22</v>
      </c>
      <c r="B121" s="372" t="s">
        <v>145</v>
      </c>
      <c r="C121" s="409">
        <v>3490912</v>
      </c>
      <c r="D121" s="410">
        <v>2770759</v>
      </c>
      <c r="E121" s="410">
        <v>720153</v>
      </c>
      <c r="F121" s="410">
        <v>0</v>
      </c>
      <c r="G121" s="523">
        <f aca="true" t="shared" si="27" ref="G121:N121">G122+G125+G126+G130+G131+G132</f>
        <v>0</v>
      </c>
      <c r="H121" s="523">
        <f t="shared" si="27"/>
        <v>0</v>
      </c>
      <c r="I121" s="524">
        <f t="shared" si="27"/>
        <v>0</v>
      </c>
      <c r="J121" s="675">
        <f t="shared" si="27"/>
        <v>0</v>
      </c>
      <c r="K121" s="676">
        <f t="shared" si="27"/>
        <v>0</v>
      </c>
      <c r="L121" s="523">
        <f t="shared" si="27"/>
        <v>0</v>
      </c>
      <c r="M121" s="524">
        <f t="shared" si="27"/>
        <v>0</v>
      </c>
      <c r="N121" s="675">
        <f t="shared" si="27"/>
        <v>0</v>
      </c>
      <c r="O121" s="398">
        <v>-2000181</v>
      </c>
      <c r="P121" s="657">
        <v>-2057198</v>
      </c>
      <c r="Q121" s="657">
        <v>57017</v>
      </c>
      <c r="R121" s="657">
        <v>0</v>
      </c>
      <c r="S121" s="557"/>
      <c r="T121" s="553"/>
      <c r="U121" s="553"/>
      <c r="V121" s="553"/>
    </row>
    <row r="122" spans="1:22" ht="12.75">
      <c r="A122" s="443">
        <v>2.1</v>
      </c>
      <c r="B122" s="144" t="s">
        <v>146</v>
      </c>
      <c r="C122" s="145">
        <v>2677751</v>
      </c>
      <c r="D122" s="146">
        <v>2080959</v>
      </c>
      <c r="E122" s="146">
        <v>596792</v>
      </c>
      <c r="F122" s="147">
        <v>0</v>
      </c>
      <c r="G122" s="460">
        <f aca="true" t="shared" si="28" ref="G122:N122">G123+G124</f>
        <v>0</v>
      </c>
      <c r="H122" s="146">
        <f t="shared" si="28"/>
        <v>0</v>
      </c>
      <c r="I122" s="467">
        <f t="shared" si="28"/>
        <v>0</v>
      </c>
      <c r="J122" s="146">
        <f t="shared" si="28"/>
        <v>0</v>
      </c>
      <c r="K122" s="467">
        <f t="shared" si="28"/>
        <v>0</v>
      </c>
      <c r="L122" s="146">
        <f t="shared" si="28"/>
        <v>0</v>
      </c>
      <c r="M122" s="467">
        <f t="shared" si="28"/>
        <v>0</v>
      </c>
      <c r="N122" s="146">
        <f t="shared" si="28"/>
        <v>0</v>
      </c>
      <c r="O122" s="606">
        <v>-1636882</v>
      </c>
      <c r="P122" s="607">
        <v>-1814860</v>
      </c>
      <c r="Q122" s="607">
        <v>177978</v>
      </c>
      <c r="R122" s="677">
        <v>0</v>
      </c>
      <c r="S122" s="144"/>
      <c r="T122" s="558"/>
      <c r="U122" s="558"/>
      <c r="V122" s="558"/>
    </row>
    <row r="123" spans="1:22" ht="12.75">
      <c r="A123" s="268" t="s">
        <v>25</v>
      </c>
      <c r="B123" s="180" t="s">
        <v>285</v>
      </c>
      <c r="C123" s="149">
        <v>2677751</v>
      </c>
      <c r="D123" s="150">
        <v>2080959</v>
      </c>
      <c r="E123" s="150">
        <v>596792</v>
      </c>
      <c r="F123" s="151">
        <v>0</v>
      </c>
      <c r="G123" s="461"/>
      <c r="H123" s="150">
        <v>0</v>
      </c>
      <c r="I123" s="152"/>
      <c r="J123" s="150">
        <v>0</v>
      </c>
      <c r="K123" s="152"/>
      <c r="L123" s="150"/>
      <c r="M123" s="152"/>
      <c r="N123" s="153">
        <v>0</v>
      </c>
      <c r="O123" s="154">
        <v>-1636882</v>
      </c>
      <c r="P123" s="155">
        <v>-1814860</v>
      </c>
      <c r="Q123" s="155">
        <v>177978</v>
      </c>
      <c r="R123" s="213">
        <v>0</v>
      </c>
      <c r="S123" s="144"/>
      <c r="T123" s="558"/>
      <c r="U123" s="558"/>
      <c r="V123" s="558"/>
    </row>
    <row r="124" spans="1:22" ht="12.75">
      <c r="A124" s="259" t="s">
        <v>27</v>
      </c>
      <c r="B124" s="180" t="s">
        <v>286</v>
      </c>
      <c r="C124" s="149">
        <v>0</v>
      </c>
      <c r="D124" s="150"/>
      <c r="E124" s="150"/>
      <c r="F124" s="151"/>
      <c r="G124" s="461">
        <v>0</v>
      </c>
      <c r="H124" s="150">
        <v>0</v>
      </c>
      <c r="I124" s="152">
        <v>0</v>
      </c>
      <c r="J124" s="150">
        <v>0</v>
      </c>
      <c r="K124" s="152">
        <v>0</v>
      </c>
      <c r="L124" s="150">
        <v>0</v>
      </c>
      <c r="M124" s="152">
        <v>0</v>
      </c>
      <c r="N124" s="153">
        <v>0</v>
      </c>
      <c r="O124" s="154">
        <v>0</v>
      </c>
      <c r="P124" s="155"/>
      <c r="Q124" s="155"/>
      <c r="R124" s="213"/>
      <c r="S124" s="144"/>
      <c r="T124" s="558"/>
      <c r="U124" s="558"/>
      <c r="V124" s="558"/>
    </row>
    <row r="125" spans="1:22" ht="16.5" customHeight="1">
      <c r="A125" s="443">
        <v>2.2</v>
      </c>
      <c r="B125" s="448" t="s">
        <v>147</v>
      </c>
      <c r="C125" s="154">
        <v>120799</v>
      </c>
      <c r="D125" s="155">
        <v>120799</v>
      </c>
      <c r="E125" s="155">
        <v>0</v>
      </c>
      <c r="F125" s="213">
        <v>0</v>
      </c>
      <c r="G125" s="169">
        <v>0</v>
      </c>
      <c r="H125" s="155">
        <v>0</v>
      </c>
      <c r="I125" s="170">
        <v>0</v>
      </c>
      <c r="J125" s="155">
        <v>0</v>
      </c>
      <c r="K125" s="170">
        <v>0</v>
      </c>
      <c r="L125" s="155">
        <v>0</v>
      </c>
      <c r="M125" s="170">
        <v>0</v>
      </c>
      <c r="N125" s="155">
        <v>0</v>
      </c>
      <c r="O125" s="213">
        <v>134193</v>
      </c>
      <c r="P125" s="213">
        <v>134193</v>
      </c>
      <c r="Q125" s="213">
        <v>0</v>
      </c>
      <c r="R125" s="213">
        <v>0</v>
      </c>
      <c r="S125" s="144"/>
      <c r="T125" s="558"/>
      <c r="U125" s="558"/>
      <c r="V125" s="558"/>
    </row>
    <row r="126" spans="1:22" ht="12.75">
      <c r="A126" s="441">
        <v>2.3</v>
      </c>
      <c r="B126" s="144" t="s">
        <v>148</v>
      </c>
      <c r="C126" s="154">
        <v>165451</v>
      </c>
      <c r="D126" s="155">
        <v>44590</v>
      </c>
      <c r="E126" s="155">
        <v>120861</v>
      </c>
      <c r="F126" s="213"/>
      <c r="G126" s="169">
        <f aca="true" t="shared" si="29" ref="G126:N126">G127+G128+G129</f>
        <v>0</v>
      </c>
      <c r="H126" s="169">
        <f t="shared" si="29"/>
        <v>0</v>
      </c>
      <c r="I126" s="170">
        <f t="shared" si="29"/>
        <v>0</v>
      </c>
      <c r="J126" s="155">
        <f t="shared" si="29"/>
        <v>0</v>
      </c>
      <c r="K126" s="170">
        <f t="shared" si="29"/>
        <v>0</v>
      </c>
      <c r="L126" s="155">
        <f t="shared" si="29"/>
        <v>0</v>
      </c>
      <c r="M126" s="170">
        <f t="shared" si="29"/>
        <v>0</v>
      </c>
      <c r="N126" s="155">
        <f t="shared" si="29"/>
        <v>0</v>
      </c>
      <c r="O126" s="154">
        <v>-165451</v>
      </c>
      <c r="P126" s="155">
        <v>-44590</v>
      </c>
      <c r="Q126" s="155">
        <v>-120861</v>
      </c>
      <c r="R126" s="213">
        <v>0</v>
      </c>
      <c r="S126" s="144"/>
      <c r="T126" s="558"/>
      <c r="U126" s="558"/>
      <c r="V126" s="558"/>
    </row>
    <row r="127" spans="1:22" ht="12.75">
      <c r="A127" s="259" t="s">
        <v>64</v>
      </c>
      <c r="B127" s="180" t="s">
        <v>149</v>
      </c>
      <c r="C127" s="149">
        <v>21259</v>
      </c>
      <c r="D127" s="150">
        <v>21259</v>
      </c>
      <c r="E127" s="150">
        <v>0</v>
      </c>
      <c r="F127" s="151"/>
      <c r="G127" s="461">
        <v>0</v>
      </c>
      <c r="H127" s="150">
        <v>0</v>
      </c>
      <c r="I127" s="152">
        <v>0</v>
      </c>
      <c r="J127" s="150">
        <v>0</v>
      </c>
      <c r="K127" s="152"/>
      <c r="L127" s="150">
        <v>0</v>
      </c>
      <c r="M127" s="152"/>
      <c r="N127" s="153"/>
      <c r="O127" s="154">
        <v>-21259</v>
      </c>
      <c r="P127" s="155">
        <v>-21259</v>
      </c>
      <c r="Q127" s="155">
        <v>0</v>
      </c>
      <c r="R127" s="213">
        <v>0</v>
      </c>
      <c r="S127" s="144"/>
      <c r="T127" s="558"/>
      <c r="U127" s="558"/>
      <c r="V127" s="558"/>
    </row>
    <row r="128" spans="1:22" ht="12.75">
      <c r="A128" s="259" t="s">
        <v>66</v>
      </c>
      <c r="B128" s="180" t="s">
        <v>150</v>
      </c>
      <c r="C128" s="149">
        <v>144192</v>
      </c>
      <c r="D128" s="150">
        <v>23331</v>
      </c>
      <c r="E128" s="150">
        <v>120861</v>
      </c>
      <c r="F128" s="151"/>
      <c r="G128" s="461">
        <v>0</v>
      </c>
      <c r="H128" s="150">
        <v>0</v>
      </c>
      <c r="I128" s="152">
        <v>0</v>
      </c>
      <c r="J128" s="150">
        <v>0</v>
      </c>
      <c r="K128" s="152">
        <v>0</v>
      </c>
      <c r="L128" s="150">
        <v>0</v>
      </c>
      <c r="M128" s="152">
        <v>0</v>
      </c>
      <c r="N128" s="150">
        <v>0</v>
      </c>
      <c r="O128" s="154">
        <v>-144192</v>
      </c>
      <c r="P128" s="155">
        <v>-23331</v>
      </c>
      <c r="Q128" s="155">
        <v>-120861</v>
      </c>
      <c r="R128" s="213">
        <v>0</v>
      </c>
      <c r="S128" s="144"/>
      <c r="T128" s="558"/>
      <c r="U128" s="558"/>
      <c r="V128" s="558"/>
    </row>
    <row r="129" spans="1:22" ht="12.75">
      <c r="A129" s="259" t="s">
        <v>237</v>
      </c>
      <c r="B129" s="180" t="s">
        <v>241</v>
      </c>
      <c r="C129" s="149">
        <v>0</v>
      </c>
      <c r="D129" s="150"/>
      <c r="E129" s="150"/>
      <c r="F129" s="151"/>
      <c r="G129" s="461">
        <v>0</v>
      </c>
      <c r="H129" s="150">
        <v>0</v>
      </c>
      <c r="I129" s="152">
        <v>0</v>
      </c>
      <c r="J129" s="150">
        <v>0</v>
      </c>
      <c r="K129" s="152">
        <v>0</v>
      </c>
      <c r="L129" s="150">
        <v>0</v>
      </c>
      <c r="M129" s="152">
        <v>0</v>
      </c>
      <c r="N129" s="153">
        <v>0</v>
      </c>
      <c r="O129" s="154">
        <v>0</v>
      </c>
      <c r="P129" s="155"/>
      <c r="Q129" s="155"/>
      <c r="R129" s="213"/>
      <c r="S129" s="144"/>
      <c r="T129" s="558"/>
      <c r="U129" s="558"/>
      <c r="V129" s="558"/>
    </row>
    <row r="130" spans="1:22" ht="12.75">
      <c r="A130" s="441">
        <v>2.4</v>
      </c>
      <c r="B130" s="178" t="s">
        <v>151</v>
      </c>
      <c r="C130" s="149">
        <v>400428</v>
      </c>
      <c r="D130" s="150">
        <v>400428</v>
      </c>
      <c r="E130" s="150">
        <v>0</v>
      </c>
      <c r="F130" s="151">
        <v>0</v>
      </c>
      <c r="G130" s="461">
        <v>0</v>
      </c>
      <c r="H130" s="150">
        <v>0</v>
      </c>
      <c r="I130" s="152">
        <v>0</v>
      </c>
      <c r="J130" s="150">
        <v>0</v>
      </c>
      <c r="K130" s="152"/>
      <c r="L130" s="150">
        <v>0</v>
      </c>
      <c r="M130" s="152"/>
      <c r="N130" s="153">
        <v>0</v>
      </c>
      <c r="O130" s="154">
        <v>-400428</v>
      </c>
      <c r="P130" s="155">
        <v>-400428</v>
      </c>
      <c r="Q130" s="155">
        <v>0</v>
      </c>
      <c r="R130" s="213">
        <v>0</v>
      </c>
      <c r="S130" s="144"/>
      <c r="T130" s="558"/>
      <c r="U130" s="558"/>
      <c r="V130" s="558"/>
    </row>
    <row r="131" spans="1:22" ht="15" customHeight="1" hidden="1">
      <c r="A131" s="441"/>
      <c r="B131" s="178"/>
      <c r="C131" s="149"/>
      <c r="D131" s="150"/>
      <c r="E131" s="150"/>
      <c r="F131" s="151"/>
      <c r="G131" s="461"/>
      <c r="H131" s="150"/>
      <c r="I131" s="152"/>
      <c r="J131" s="150"/>
      <c r="K131" s="152"/>
      <c r="L131" s="150"/>
      <c r="M131" s="152"/>
      <c r="N131" s="153"/>
      <c r="O131" s="154"/>
      <c r="P131" s="155"/>
      <c r="Q131" s="155"/>
      <c r="R131" s="213"/>
      <c r="S131" s="144"/>
      <c r="T131" s="558"/>
      <c r="U131" s="558"/>
      <c r="V131" s="558"/>
    </row>
    <row r="132" spans="1:22" ht="12.75">
      <c r="A132" s="449">
        <v>2.6</v>
      </c>
      <c r="B132" s="216" t="s">
        <v>287</v>
      </c>
      <c r="C132" s="166">
        <v>126483</v>
      </c>
      <c r="D132" s="167">
        <v>123983</v>
      </c>
      <c r="E132" s="167">
        <v>2500</v>
      </c>
      <c r="F132" s="165">
        <v>0</v>
      </c>
      <c r="G132" s="476">
        <v>0</v>
      </c>
      <c r="H132" s="167">
        <v>0</v>
      </c>
      <c r="I132" s="168">
        <v>0</v>
      </c>
      <c r="J132" s="167">
        <v>0</v>
      </c>
      <c r="K132" s="168"/>
      <c r="L132" s="167"/>
      <c r="M132" s="168"/>
      <c r="N132" s="153">
        <v>0</v>
      </c>
      <c r="O132" s="154">
        <v>68387</v>
      </c>
      <c r="P132" s="155">
        <v>68487</v>
      </c>
      <c r="Q132" s="155">
        <v>-100</v>
      </c>
      <c r="R132" s="213">
        <v>0</v>
      </c>
      <c r="S132" s="144"/>
      <c r="T132" s="558"/>
      <c r="U132" s="558"/>
      <c r="V132" s="558"/>
    </row>
    <row r="133" spans="1:22" ht="12.75" hidden="1">
      <c r="A133" s="411"/>
      <c r="B133" s="403"/>
      <c r="C133" s="412"/>
      <c r="D133" s="363"/>
      <c r="E133" s="363"/>
      <c r="F133" s="363"/>
      <c r="G133" s="412"/>
      <c r="H133" s="362"/>
      <c r="I133" s="363"/>
      <c r="J133" s="362"/>
      <c r="K133" s="678"/>
      <c r="L133" s="679"/>
      <c r="M133" s="678"/>
      <c r="N133" s="680"/>
      <c r="O133" s="681"/>
      <c r="P133" s="660"/>
      <c r="Q133" s="660"/>
      <c r="R133" s="660"/>
      <c r="S133" s="557"/>
      <c r="T133" s="553"/>
      <c r="U133" s="553"/>
      <c r="V133" s="553"/>
    </row>
    <row r="134" spans="1:22" ht="18.75" customHeight="1">
      <c r="A134" s="377" t="s">
        <v>88</v>
      </c>
      <c r="B134" s="378" t="s">
        <v>152</v>
      </c>
      <c r="C134" s="418">
        <v>3504614</v>
      </c>
      <c r="D134" s="419">
        <v>2784461</v>
      </c>
      <c r="E134" s="419">
        <v>720153</v>
      </c>
      <c r="F134" s="420">
        <v>0</v>
      </c>
      <c r="G134" s="477">
        <f aca="true" t="shared" si="30" ref="G134:N134">G113+G121+G133</f>
        <v>0</v>
      </c>
      <c r="H134" s="419">
        <f t="shared" si="30"/>
        <v>0</v>
      </c>
      <c r="I134" s="478">
        <f t="shared" si="30"/>
        <v>0</v>
      </c>
      <c r="J134" s="419">
        <f t="shared" si="30"/>
        <v>0</v>
      </c>
      <c r="K134" s="478">
        <f t="shared" si="30"/>
        <v>0</v>
      </c>
      <c r="L134" s="419">
        <f t="shared" si="30"/>
        <v>0</v>
      </c>
      <c r="M134" s="478">
        <f t="shared" si="30"/>
        <v>0</v>
      </c>
      <c r="N134" s="419">
        <f t="shared" si="30"/>
        <v>0</v>
      </c>
      <c r="O134" s="682">
        <v>-1925693</v>
      </c>
      <c r="P134" s="683">
        <v>-1985072</v>
      </c>
      <c r="Q134" s="683">
        <v>59379</v>
      </c>
      <c r="R134" s="684">
        <v>0</v>
      </c>
      <c r="S134" s="555"/>
      <c r="T134" s="554"/>
      <c r="U134" s="554"/>
      <c r="V134" s="554"/>
    </row>
    <row r="135" spans="1:22" ht="14.25" thickBot="1">
      <c r="A135" s="751" t="s">
        <v>153</v>
      </c>
      <c r="B135" s="752"/>
      <c r="C135" s="415">
        <v>13225886</v>
      </c>
      <c r="D135" s="416">
        <v>10872442</v>
      </c>
      <c r="E135" s="416">
        <v>1955963</v>
      </c>
      <c r="F135" s="417">
        <v>397481</v>
      </c>
      <c r="G135" s="415">
        <f aca="true" t="shared" si="31" ref="G135:N135">G111+G134</f>
        <v>46</v>
      </c>
      <c r="H135" s="415">
        <f t="shared" si="31"/>
        <v>46</v>
      </c>
      <c r="I135" s="415">
        <f t="shared" si="31"/>
        <v>0</v>
      </c>
      <c r="J135" s="415">
        <f t="shared" si="31"/>
        <v>0</v>
      </c>
      <c r="K135" s="415">
        <f t="shared" si="31"/>
        <v>46</v>
      </c>
      <c r="L135" s="415">
        <f t="shared" si="31"/>
        <v>46</v>
      </c>
      <c r="M135" s="479">
        <f t="shared" si="31"/>
        <v>0</v>
      </c>
      <c r="N135" s="416">
        <f t="shared" si="31"/>
        <v>0</v>
      </c>
      <c r="O135" s="685">
        <v>-1536545</v>
      </c>
      <c r="P135" s="686">
        <v>-1202909</v>
      </c>
      <c r="Q135" s="686">
        <v>-294659</v>
      </c>
      <c r="R135" s="687">
        <v>-38977</v>
      </c>
      <c r="S135" s="555"/>
      <c r="T135" s="554"/>
      <c r="U135" s="554"/>
      <c r="V135" s="554"/>
    </row>
    <row r="136" spans="1:22" ht="17.25" thickBot="1" thickTop="1">
      <c r="A136" s="737" t="s">
        <v>154</v>
      </c>
      <c r="B136" s="737"/>
      <c r="C136" s="734"/>
      <c r="D136" s="734"/>
      <c r="E136" s="734"/>
      <c r="F136" s="734"/>
      <c r="G136" s="734"/>
      <c r="H136" s="734"/>
      <c r="I136" s="734"/>
      <c r="J136" s="734"/>
      <c r="K136" s="734"/>
      <c r="L136" s="207"/>
      <c r="M136" s="207"/>
      <c r="N136" s="207"/>
      <c r="O136" s="207"/>
      <c r="P136" s="207"/>
      <c r="Q136" s="207"/>
      <c r="R136" s="207"/>
      <c r="S136" s="144"/>
      <c r="T136" s="558"/>
      <c r="U136" s="558"/>
      <c r="V136" s="558"/>
    </row>
    <row r="137" spans="1:22" ht="13.5" thickTop="1">
      <c r="A137" s="235">
        <v>1.1</v>
      </c>
      <c r="B137" s="144" t="s">
        <v>155</v>
      </c>
      <c r="C137" s="236">
        <v>296322</v>
      </c>
      <c r="D137" s="237">
        <v>296322</v>
      </c>
      <c r="E137" s="237">
        <v>0</v>
      </c>
      <c r="F137" s="269">
        <v>0</v>
      </c>
      <c r="G137" s="236">
        <v>0</v>
      </c>
      <c r="H137" s="237">
        <v>0</v>
      </c>
      <c r="I137" s="237">
        <v>0</v>
      </c>
      <c r="J137" s="237">
        <v>0</v>
      </c>
      <c r="K137" s="641">
        <v>0</v>
      </c>
      <c r="L137" s="237">
        <v>0</v>
      </c>
      <c r="M137" s="237">
        <v>0</v>
      </c>
      <c r="N137" s="269">
        <v>0</v>
      </c>
      <c r="O137" s="644">
        <v>-290325</v>
      </c>
      <c r="P137" s="645">
        <v>-290325</v>
      </c>
      <c r="Q137" s="645">
        <v>0</v>
      </c>
      <c r="R137" s="699">
        <v>0</v>
      </c>
      <c r="S137" s="144"/>
      <c r="T137" s="558"/>
      <c r="U137" s="558"/>
      <c r="V137" s="558"/>
    </row>
    <row r="138" spans="1:22" ht="12.75">
      <c r="A138" s="200">
        <v>1.2</v>
      </c>
      <c r="B138" s="144" t="s">
        <v>156</v>
      </c>
      <c r="C138" s="156">
        <v>967976</v>
      </c>
      <c r="D138" s="157">
        <v>917569</v>
      </c>
      <c r="E138" s="157">
        <v>50407</v>
      </c>
      <c r="F138" s="148"/>
      <c r="G138" s="156">
        <v>0</v>
      </c>
      <c r="H138" s="157">
        <v>0</v>
      </c>
      <c r="I138" s="157">
        <v>0</v>
      </c>
      <c r="J138" s="157">
        <v>0</v>
      </c>
      <c r="K138" s="610">
        <v>0</v>
      </c>
      <c r="L138" s="157">
        <v>0</v>
      </c>
      <c r="M138" s="157">
        <v>0</v>
      </c>
      <c r="N138" s="148">
        <v>0</v>
      </c>
      <c r="O138" s="154">
        <v>-967976</v>
      </c>
      <c r="P138" s="155">
        <v>-917569</v>
      </c>
      <c r="Q138" s="155">
        <v>-50407</v>
      </c>
      <c r="R138" s="213"/>
      <c r="S138" s="144"/>
      <c r="T138" s="558"/>
      <c r="U138" s="558"/>
      <c r="V138" s="558"/>
    </row>
    <row r="139" spans="1:22" ht="12.75">
      <c r="A139" s="161">
        <v>2.1</v>
      </c>
      <c r="B139" s="144" t="s">
        <v>157</v>
      </c>
      <c r="C139" s="149"/>
      <c r="D139" s="150"/>
      <c r="E139" s="150"/>
      <c r="F139" s="153"/>
      <c r="G139" s="149">
        <v>0</v>
      </c>
      <c r="H139" s="150">
        <v>0</v>
      </c>
      <c r="I139" s="150">
        <v>0</v>
      </c>
      <c r="J139" s="150">
        <v>0</v>
      </c>
      <c r="K139" s="201">
        <v>0</v>
      </c>
      <c r="L139" s="150">
        <v>0</v>
      </c>
      <c r="M139" s="150">
        <v>0</v>
      </c>
      <c r="N139" s="153">
        <v>0</v>
      </c>
      <c r="O139" s="154"/>
      <c r="P139" s="155"/>
      <c r="Q139" s="155"/>
      <c r="R139" s="213"/>
      <c r="S139" s="144"/>
      <c r="T139" s="558"/>
      <c r="U139" s="558"/>
      <c r="V139" s="558"/>
    </row>
    <row r="140" spans="1:22" ht="12.75">
      <c r="A140" s="200">
        <v>2.2</v>
      </c>
      <c r="B140" s="144" t="s">
        <v>158</v>
      </c>
      <c r="C140" s="240">
        <v>2351594</v>
      </c>
      <c r="D140" s="241">
        <v>1982685</v>
      </c>
      <c r="E140" s="241">
        <v>368909</v>
      </c>
      <c r="F140" s="270"/>
      <c r="G140" s="240">
        <v>0</v>
      </c>
      <c r="H140" s="241">
        <v>0</v>
      </c>
      <c r="I140" s="241">
        <v>0</v>
      </c>
      <c r="J140" s="241">
        <v>0</v>
      </c>
      <c r="K140" s="646">
        <v>0</v>
      </c>
      <c r="L140" s="241">
        <v>0</v>
      </c>
      <c r="M140" s="241">
        <v>0</v>
      </c>
      <c r="N140" s="270">
        <v>0</v>
      </c>
      <c r="O140" s="154">
        <v>-2351594</v>
      </c>
      <c r="P140" s="155">
        <v>-1982685</v>
      </c>
      <c r="Q140" s="155">
        <v>-368909</v>
      </c>
      <c r="R140" s="213"/>
      <c r="S140" s="144"/>
      <c r="T140" s="558"/>
      <c r="U140" s="558"/>
      <c r="V140" s="558"/>
    </row>
    <row r="141" spans="1:22" ht="13.5" thickBot="1">
      <c r="A141" s="735" t="s">
        <v>159</v>
      </c>
      <c r="B141" s="736"/>
      <c r="C141" s="388">
        <v>3615892</v>
      </c>
      <c r="D141" s="389">
        <v>3196576</v>
      </c>
      <c r="E141" s="389">
        <v>419316</v>
      </c>
      <c r="F141" s="391">
        <v>0</v>
      </c>
      <c r="G141" s="388">
        <f aca="true" t="shared" si="32" ref="G141:N141">SUM(G137:G140)</f>
        <v>0</v>
      </c>
      <c r="H141" s="388">
        <f t="shared" si="32"/>
        <v>0</v>
      </c>
      <c r="I141" s="388">
        <f t="shared" si="32"/>
        <v>0</v>
      </c>
      <c r="J141" s="388">
        <f t="shared" si="32"/>
        <v>0</v>
      </c>
      <c r="K141" s="388">
        <f t="shared" si="32"/>
        <v>0</v>
      </c>
      <c r="L141" s="388">
        <f t="shared" si="32"/>
        <v>0</v>
      </c>
      <c r="M141" s="388">
        <f t="shared" si="32"/>
        <v>0</v>
      </c>
      <c r="N141" s="388">
        <f t="shared" si="32"/>
        <v>0</v>
      </c>
      <c r="O141" s="688">
        <v>-3609895</v>
      </c>
      <c r="P141" s="689">
        <v>-3190579</v>
      </c>
      <c r="Q141" s="689">
        <v>-419316</v>
      </c>
      <c r="R141" s="690">
        <v>0</v>
      </c>
      <c r="S141" s="557"/>
      <c r="T141" s="553"/>
      <c r="U141" s="553"/>
      <c r="V141" s="553"/>
    </row>
    <row r="142" spans="1:22" ht="17.25" thickBot="1" thickTop="1">
      <c r="A142" s="737" t="s">
        <v>160</v>
      </c>
      <c r="B142" s="737"/>
      <c r="C142" s="734"/>
      <c r="D142" s="734"/>
      <c r="E142" s="734"/>
      <c r="F142" s="734"/>
      <c r="G142" s="734"/>
      <c r="H142" s="734"/>
      <c r="I142" s="734"/>
      <c r="J142" s="734"/>
      <c r="K142" s="734"/>
      <c r="L142" s="207"/>
      <c r="M142" s="207"/>
      <c r="N142" s="207"/>
      <c r="O142" s="207"/>
      <c r="P142" s="207"/>
      <c r="Q142" s="207"/>
      <c r="R142" s="207"/>
      <c r="S142" s="144"/>
      <c r="T142" s="558"/>
      <c r="U142" s="558"/>
      <c r="V142" s="558"/>
    </row>
    <row r="143" spans="1:22" ht="13.5" thickTop="1">
      <c r="A143" s="235"/>
      <c r="B143" s="224"/>
      <c r="C143" s="236">
        <v>0</v>
      </c>
      <c r="D143" s="237">
        <v>0</v>
      </c>
      <c r="E143" s="237">
        <v>0</v>
      </c>
      <c r="F143" s="269">
        <v>0</v>
      </c>
      <c r="G143" s="236"/>
      <c r="H143" s="237"/>
      <c r="I143" s="237"/>
      <c r="J143" s="239"/>
      <c r="K143" s="236">
        <v>0</v>
      </c>
      <c r="L143" s="237">
        <v>0</v>
      </c>
      <c r="M143" s="237">
        <v>0</v>
      </c>
      <c r="N143" s="691">
        <v>0</v>
      </c>
      <c r="O143" s="692">
        <v>0</v>
      </c>
      <c r="P143" s="693">
        <v>0</v>
      </c>
      <c r="Q143" s="693">
        <v>0</v>
      </c>
      <c r="R143" s="693">
        <v>0</v>
      </c>
      <c r="S143" s="144"/>
      <c r="T143" s="558"/>
      <c r="U143" s="558"/>
      <c r="V143" s="558"/>
    </row>
    <row r="144" spans="1:22" ht="12.75">
      <c r="A144" s="200"/>
      <c r="B144" s="144"/>
      <c r="C144" s="156">
        <v>0</v>
      </c>
      <c r="D144" s="157">
        <v>0</v>
      </c>
      <c r="E144" s="157">
        <v>0</v>
      </c>
      <c r="F144" s="148">
        <v>0</v>
      </c>
      <c r="G144" s="156"/>
      <c r="H144" s="157"/>
      <c r="I144" s="157"/>
      <c r="J144" s="159"/>
      <c r="K144" s="156">
        <v>0</v>
      </c>
      <c r="L144" s="157">
        <v>0</v>
      </c>
      <c r="M144" s="157">
        <v>0</v>
      </c>
      <c r="N144" s="615">
        <v>0</v>
      </c>
      <c r="O144" s="694">
        <v>0</v>
      </c>
      <c r="P144" s="654">
        <v>0</v>
      </c>
      <c r="Q144" s="654">
        <v>0</v>
      </c>
      <c r="R144" s="654">
        <v>0</v>
      </c>
      <c r="S144" s="144"/>
      <c r="T144" s="558"/>
      <c r="U144" s="558"/>
      <c r="V144" s="558"/>
    </row>
    <row r="145" spans="1:22" ht="13.5" thickBot="1">
      <c r="A145" s="741" t="s">
        <v>161</v>
      </c>
      <c r="B145" s="735"/>
      <c r="C145" s="425">
        <v>0</v>
      </c>
      <c r="D145" s="426">
        <v>0</v>
      </c>
      <c r="E145" s="426">
        <v>0</v>
      </c>
      <c r="F145" s="427">
        <v>0</v>
      </c>
      <c r="G145" s="425">
        <v>0</v>
      </c>
      <c r="H145" s="426">
        <v>0</v>
      </c>
      <c r="I145" s="426">
        <v>0</v>
      </c>
      <c r="J145" s="428">
        <v>0</v>
      </c>
      <c r="K145" s="425">
        <v>0</v>
      </c>
      <c r="L145" s="426">
        <v>0</v>
      </c>
      <c r="M145" s="426">
        <v>0</v>
      </c>
      <c r="N145" s="695">
        <v>0</v>
      </c>
      <c r="O145" s="688">
        <v>0</v>
      </c>
      <c r="P145" s="689">
        <v>0</v>
      </c>
      <c r="Q145" s="689">
        <v>0</v>
      </c>
      <c r="R145" s="690">
        <v>0</v>
      </c>
      <c r="S145" s="557"/>
      <c r="T145" s="553"/>
      <c r="U145" s="553"/>
      <c r="V145" s="553"/>
    </row>
    <row r="146" spans="1:22" ht="17.25" thickBot="1" thickTop="1">
      <c r="A146" s="742" t="s">
        <v>162</v>
      </c>
      <c r="B146" s="742"/>
      <c r="C146" s="743"/>
      <c r="D146" s="743"/>
      <c r="E146" s="743"/>
      <c r="F146" s="744"/>
      <c r="G146" s="537"/>
      <c r="H146" s="537"/>
      <c r="I146" s="537"/>
      <c r="J146" s="537"/>
      <c r="K146" s="233"/>
      <c r="L146" s="207"/>
      <c r="M146" s="207"/>
      <c r="N146" s="207"/>
      <c r="O146" s="207"/>
      <c r="P146" s="207"/>
      <c r="Q146" s="207"/>
      <c r="R146" s="207"/>
      <c r="S146" s="144"/>
      <c r="T146" s="558"/>
      <c r="U146" s="558"/>
      <c r="V146" s="558"/>
    </row>
    <row r="147" spans="1:22" ht="13.5" thickTop="1">
      <c r="A147" s="271"/>
      <c r="B147" s="144" t="s">
        <v>163</v>
      </c>
      <c r="C147" s="272">
        <v>0</v>
      </c>
      <c r="D147" s="273">
        <v>0</v>
      </c>
      <c r="E147" s="273">
        <v>0</v>
      </c>
      <c r="F147" s="274">
        <v>0</v>
      </c>
      <c r="G147" s="272">
        <v>0</v>
      </c>
      <c r="H147" s="273">
        <v>0</v>
      </c>
      <c r="I147" s="273">
        <v>0</v>
      </c>
      <c r="J147" s="275">
        <v>0</v>
      </c>
      <c r="K147" s="272">
        <v>0</v>
      </c>
      <c r="L147" s="273">
        <v>0</v>
      </c>
      <c r="M147" s="273">
        <v>0</v>
      </c>
      <c r="N147" s="274">
        <v>0</v>
      </c>
      <c r="O147" s="649">
        <v>0</v>
      </c>
      <c r="P147" s="650">
        <v>0</v>
      </c>
      <c r="Q147" s="650">
        <v>0</v>
      </c>
      <c r="R147" s="700">
        <v>0</v>
      </c>
      <c r="S147" s="144"/>
      <c r="T147" s="558"/>
      <c r="U147" s="558"/>
      <c r="V147" s="558"/>
    </row>
    <row r="148" spans="1:22" ht="13.5" thickBot="1">
      <c r="A148" s="735" t="s">
        <v>164</v>
      </c>
      <c r="B148" s="736"/>
      <c r="C148" s="421">
        <v>0</v>
      </c>
      <c r="D148" s="422">
        <v>0</v>
      </c>
      <c r="E148" s="422">
        <v>0</v>
      </c>
      <c r="F148" s="423">
        <v>0</v>
      </c>
      <c r="G148" s="421">
        <v>0</v>
      </c>
      <c r="H148" s="422">
        <v>0</v>
      </c>
      <c r="I148" s="422">
        <v>0</v>
      </c>
      <c r="J148" s="424">
        <v>0</v>
      </c>
      <c r="K148" s="421">
        <v>0</v>
      </c>
      <c r="L148" s="422">
        <v>0</v>
      </c>
      <c r="M148" s="422">
        <v>0</v>
      </c>
      <c r="N148" s="423">
        <v>0</v>
      </c>
      <c r="O148" s="688">
        <v>0</v>
      </c>
      <c r="P148" s="689">
        <v>0</v>
      </c>
      <c r="Q148" s="689">
        <v>0</v>
      </c>
      <c r="R148" s="690">
        <v>0</v>
      </c>
      <c r="S148" s="557"/>
      <c r="T148" s="553"/>
      <c r="U148" s="553"/>
      <c r="V148" s="553"/>
    </row>
    <row r="149" spans="1:22" ht="17.25" thickBot="1" thickTop="1">
      <c r="A149" s="733" t="s">
        <v>242</v>
      </c>
      <c r="B149" s="733"/>
      <c r="C149" s="734"/>
      <c r="D149" s="734"/>
      <c r="E149" s="734"/>
      <c r="F149" s="734"/>
      <c r="G149" s="734"/>
      <c r="H149" s="734"/>
      <c r="I149" s="734"/>
      <c r="J149" s="734"/>
      <c r="K149" s="734"/>
      <c r="L149" s="207"/>
      <c r="M149" s="207"/>
      <c r="N149" s="207"/>
      <c r="O149" s="207"/>
      <c r="P149" s="207"/>
      <c r="Q149" s="207"/>
      <c r="R149" s="207"/>
      <c r="S149" s="144"/>
      <c r="T149" s="558"/>
      <c r="U149" s="558"/>
      <c r="V149" s="558"/>
    </row>
    <row r="150" spans="1:22" ht="13.5" thickTop="1">
      <c r="A150" s="235"/>
      <c r="B150" s="178" t="s">
        <v>166</v>
      </c>
      <c r="C150" s="276">
        <v>1159224</v>
      </c>
      <c r="D150" s="267">
        <v>1159224</v>
      </c>
      <c r="E150" s="267"/>
      <c r="F150" s="277"/>
      <c r="G150" s="236"/>
      <c r="H150" s="237"/>
      <c r="I150" s="237"/>
      <c r="J150" s="269">
        <v>0</v>
      </c>
      <c r="K150" s="641">
        <v>0</v>
      </c>
      <c r="L150" s="696">
        <v>0</v>
      </c>
      <c r="M150" s="237">
        <v>0</v>
      </c>
      <c r="N150" s="269">
        <v>0</v>
      </c>
      <c r="O150" s="649">
        <v>-1159224</v>
      </c>
      <c r="P150" s="650">
        <v>-1159224</v>
      </c>
      <c r="Q150" s="650"/>
      <c r="R150" s="700"/>
      <c r="S150" s="557"/>
      <c r="T150" s="553"/>
      <c r="U150" s="553"/>
      <c r="V150" s="553"/>
    </row>
    <row r="151" spans="1:22" ht="12.75">
      <c r="A151" s="735" t="s">
        <v>167</v>
      </c>
      <c r="B151" s="736"/>
      <c r="C151" s="373">
        <v>1159224</v>
      </c>
      <c r="D151" s="374">
        <v>1159224</v>
      </c>
      <c r="E151" s="374">
        <v>0</v>
      </c>
      <c r="F151" s="376">
        <v>0</v>
      </c>
      <c r="G151" s="373">
        <f aca="true" t="shared" si="33" ref="G151:N151">G150</f>
        <v>0</v>
      </c>
      <c r="H151" s="373">
        <f t="shared" si="33"/>
        <v>0</v>
      </c>
      <c r="I151" s="373">
        <f t="shared" si="33"/>
        <v>0</v>
      </c>
      <c r="J151" s="373">
        <f t="shared" si="33"/>
        <v>0</v>
      </c>
      <c r="K151" s="373">
        <f t="shared" si="33"/>
        <v>0</v>
      </c>
      <c r="L151" s="373">
        <f t="shared" si="33"/>
        <v>0</v>
      </c>
      <c r="M151" s="373">
        <f t="shared" si="33"/>
        <v>0</v>
      </c>
      <c r="N151" s="373">
        <f t="shared" si="33"/>
        <v>0</v>
      </c>
      <c r="O151" s="665">
        <v>-1159224</v>
      </c>
      <c r="P151" s="666">
        <v>-1159224</v>
      </c>
      <c r="Q151" s="666">
        <v>0</v>
      </c>
      <c r="R151" s="667">
        <v>0</v>
      </c>
      <c r="S151" s="557"/>
      <c r="T151" s="553"/>
      <c r="U151" s="553"/>
      <c r="V151" s="553"/>
    </row>
    <row r="152" spans="1:22" ht="12.75">
      <c r="A152" s="252"/>
      <c r="B152" s="252"/>
      <c r="C152" s="172"/>
      <c r="D152" s="173"/>
      <c r="E152" s="173"/>
      <c r="F152" s="174"/>
      <c r="G152" s="160"/>
      <c r="H152" s="183"/>
      <c r="I152" s="183"/>
      <c r="J152" s="626"/>
      <c r="K152" s="186"/>
      <c r="L152" s="186"/>
      <c r="M152" s="186"/>
      <c r="N152" s="621"/>
      <c r="O152" s="214"/>
      <c r="P152" s="170"/>
      <c r="Q152" s="170"/>
      <c r="R152" s="170"/>
      <c r="S152" s="144"/>
      <c r="T152" s="558"/>
      <c r="U152" s="558"/>
      <c r="V152" s="558"/>
    </row>
    <row r="153" spans="1:22" ht="13.5" thickBot="1">
      <c r="A153" s="735" t="s">
        <v>168</v>
      </c>
      <c r="B153" s="736"/>
      <c r="C153" s="413">
        <v>18001002</v>
      </c>
      <c r="D153" s="414">
        <v>15228242</v>
      </c>
      <c r="E153" s="414">
        <v>2375279</v>
      </c>
      <c r="F153" s="429">
        <v>397481</v>
      </c>
      <c r="G153" s="413">
        <f aca="true" t="shared" si="34" ref="G153:N153">G135+G141+G145+G148+G151</f>
        <v>46</v>
      </c>
      <c r="H153" s="413">
        <f t="shared" si="34"/>
        <v>46</v>
      </c>
      <c r="I153" s="413">
        <f t="shared" si="34"/>
        <v>0</v>
      </c>
      <c r="J153" s="413">
        <f t="shared" si="34"/>
        <v>0</v>
      </c>
      <c r="K153" s="413">
        <f t="shared" si="34"/>
        <v>46</v>
      </c>
      <c r="L153" s="413">
        <f t="shared" si="34"/>
        <v>46</v>
      </c>
      <c r="M153" s="413">
        <f t="shared" si="34"/>
        <v>0</v>
      </c>
      <c r="N153" s="413">
        <f t="shared" si="34"/>
        <v>0</v>
      </c>
      <c r="O153" s="688">
        <v>-6305664</v>
      </c>
      <c r="P153" s="689">
        <v>-5552712</v>
      </c>
      <c r="Q153" s="689">
        <v>-713975</v>
      </c>
      <c r="R153" s="690">
        <v>-38977</v>
      </c>
      <c r="S153" s="557"/>
      <c r="T153" s="553"/>
      <c r="U153" s="553"/>
      <c r="V153" s="553"/>
    </row>
    <row r="154" spans="1:22" ht="13.5" thickTop="1">
      <c r="A154" s="278"/>
      <c r="B154" s="278"/>
      <c r="C154" s="186"/>
      <c r="D154" s="186"/>
      <c r="E154" s="186"/>
      <c r="F154" s="186"/>
      <c r="G154" s="186"/>
      <c r="H154" s="186"/>
      <c r="I154" s="186"/>
      <c r="J154" s="186"/>
      <c r="K154" s="186"/>
      <c r="L154" s="207"/>
      <c r="M154" s="207"/>
      <c r="N154" s="207"/>
      <c r="O154" s="207"/>
      <c r="P154" s="207"/>
      <c r="Q154" s="207"/>
      <c r="R154" s="207"/>
      <c r="S154" s="252"/>
      <c r="T154" s="252"/>
      <c r="U154" s="252"/>
      <c r="V154" s="252"/>
    </row>
    <row r="155" spans="1:22" ht="15.75" hidden="1">
      <c r="A155" s="737" t="s">
        <v>169</v>
      </c>
      <c r="B155" s="737"/>
      <c r="C155" s="737"/>
      <c r="D155" s="737"/>
      <c r="E155" s="737"/>
      <c r="F155" s="737"/>
      <c r="G155" s="737"/>
      <c r="H155" s="737"/>
      <c r="I155" s="737"/>
      <c r="J155" s="737"/>
      <c r="K155" s="737"/>
      <c r="L155" s="207"/>
      <c r="M155" s="207"/>
      <c r="N155" s="207"/>
      <c r="O155" s="207"/>
      <c r="P155" s="207"/>
      <c r="Q155" s="207"/>
      <c r="R155" s="207"/>
      <c r="S155" s="252"/>
      <c r="T155" s="252"/>
      <c r="U155" s="252"/>
      <c r="V155" s="252"/>
    </row>
    <row r="156" spans="1:22" ht="12.75" hidden="1">
      <c r="A156" s="223"/>
      <c r="B156" s="247" t="s">
        <v>170</v>
      </c>
      <c r="C156" s="226">
        <v>6229</v>
      </c>
      <c r="D156" s="226">
        <v>6240</v>
      </c>
      <c r="E156" s="226"/>
      <c r="F156" s="226"/>
      <c r="G156" s="226"/>
      <c r="H156" s="226"/>
      <c r="I156" s="226"/>
      <c r="J156" s="226"/>
      <c r="K156" s="226"/>
      <c r="L156" s="207"/>
      <c r="M156" s="207"/>
      <c r="N156" s="207"/>
      <c r="O156" s="207"/>
      <c r="P156" s="207"/>
      <c r="Q156" s="207"/>
      <c r="R156" s="207"/>
      <c r="S156" s="252"/>
      <c r="T156" s="252"/>
      <c r="U156" s="252"/>
      <c r="V156" s="252"/>
    </row>
    <row r="157" spans="1:22" ht="12.75" hidden="1">
      <c r="A157" s="218"/>
      <c r="B157" s="248" t="s">
        <v>171</v>
      </c>
      <c r="C157" s="249">
        <v>1934136</v>
      </c>
      <c r="D157" s="249">
        <v>421401</v>
      </c>
      <c r="E157" s="249"/>
      <c r="F157" s="249"/>
      <c r="G157" s="249"/>
      <c r="H157" s="249"/>
      <c r="I157" s="249"/>
      <c r="J157" s="249"/>
      <c r="K157" s="249"/>
      <c r="L157" s="207"/>
      <c r="M157" s="207"/>
      <c r="N157" s="207"/>
      <c r="O157" s="207"/>
      <c r="P157" s="207"/>
      <c r="Q157" s="207"/>
      <c r="R157" s="207"/>
      <c r="S157" s="252"/>
      <c r="T157" s="252"/>
      <c r="U157" s="252"/>
      <c r="V157" s="252"/>
    </row>
    <row r="158" spans="1:22" ht="12.75" hidden="1">
      <c r="A158" s="738" t="s">
        <v>172</v>
      </c>
      <c r="B158" s="739"/>
      <c r="C158" s="220">
        <v>1940365</v>
      </c>
      <c r="D158" s="220">
        <v>427641</v>
      </c>
      <c r="E158" s="220"/>
      <c r="F158" s="220">
        <v>0</v>
      </c>
      <c r="G158" s="220"/>
      <c r="H158" s="220"/>
      <c r="I158" s="220"/>
      <c r="J158" s="220"/>
      <c r="K158" s="220">
        <v>0</v>
      </c>
      <c r="L158" s="207"/>
      <c r="M158" s="207"/>
      <c r="N158" s="207"/>
      <c r="O158" s="207"/>
      <c r="P158" s="207"/>
      <c r="Q158" s="207"/>
      <c r="R158" s="207"/>
      <c r="S158" s="252"/>
      <c r="T158" s="252"/>
      <c r="U158" s="252"/>
      <c r="V158" s="252"/>
    </row>
    <row r="159" spans="1:22" ht="12.75" hidden="1">
      <c r="A159" s="535"/>
      <c r="B159" s="206" t="s">
        <v>159</v>
      </c>
      <c r="C159" s="220">
        <v>1726</v>
      </c>
      <c r="D159" s="220">
        <v>2613</v>
      </c>
      <c r="E159" s="220"/>
      <c r="F159" s="220"/>
      <c r="G159" s="220"/>
      <c r="H159" s="220"/>
      <c r="I159" s="220"/>
      <c r="J159" s="220"/>
      <c r="K159" s="220"/>
      <c r="L159" s="207"/>
      <c r="M159" s="207"/>
      <c r="N159" s="207"/>
      <c r="O159" s="207"/>
      <c r="P159" s="207"/>
      <c r="Q159" s="207"/>
      <c r="R159" s="207"/>
      <c r="S159" s="252"/>
      <c r="T159" s="252"/>
      <c r="U159" s="252"/>
      <c r="V159" s="252"/>
    </row>
    <row r="160" spans="1:22" ht="12.75" hidden="1">
      <c r="A160" s="250"/>
      <c r="B160" s="251" t="s">
        <v>173</v>
      </c>
      <c r="C160" s="249">
        <v>1942091</v>
      </c>
      <c r="D160" s="249">
        <v>430254</v>
      </c>
      <c r="E160" s="249"/>
      <c r="F160" s="249">
        <v>0</v>
      </c>
      <c r="G160" s="249"/>
      <c r="H160" s="249"/>
      <c r="I160" s="249"/>
      <c r="J160" s="249"/>
      <c r="K160" s="249">
        <v>0</v>
      </c>
      <c r="L160" s="207"/>
      <c r="M160" s="207"/>
      <c r="N160" s="207"/>
      <c r="O160" s="207"/>
      <c r="P160" s="207"/>
      <c r="Q160" s="207"/>
      <c r="R160" s="207"/>
      <c r="S160" s="252"/>
      <c r="T160" s="252"/>
      <c r="U160" s="252"/>
      <c r="V160" s="252"/>
    </row>
    <row r="161" spans="1:22" ht="12.75" hidden="1">
      <c r="A161" s="740" t="s">
        <v>174</v>
      </c>
      <c r="B161" s="740"/>
      <c r="C161" s="220">
        <v>19943093</v>
      </c>
      <c r="D161" s="220">
        <v>15658496</v>
      </c>
      <c r="E161" s="220"/>
      <c r="F161" s="220">
        <v>397481</v>
      </c>
      <c r="G161" s="220"/>
      <c r="H161" s="220"/>
      <c r="I161" s="220"/>
      <c r="J161" s="220"/>
      <c r="K161" s="220">
        <v>11695338</v>
      </c>
      <c r="L161" s="207"/>
      <c r="M161" s="207"/>
      <c r="N161" s="207"/>
      <c r="O161" s="207"/>
      <c r="P161" s="207"/>
      <c r="Q161" s="207"/>
      <c r="R161" s="207"/>
      <c r="S161" s="252"/>
      <c r="T161" s="252"/>
      <c r="U161" s="252"/>
      <c r="V161" s="252"/>
    </row>
    <row r="162" spans="1:22" ht="13.5" thickBot="1">
      <c r="A162" s="252"/>
      <c r="B162" s="252"/>
      <c r="C162" s="253"/>
      <c r="D162" s="234"/>
      <c r="E162" s="234"/>
      <c r="F162" s="234"/>
      <c r="G162" s="234"/>
      <c r="H162" s="234"/>
      <c r="I162" s="234"/>
      <c r="J162" s="234"/>
      <c r="K162" s="234"/>
      <c r="L162" s="207"/>
      <c r="M162" s="207"/>
      <c r="N162" s="207"/>
      <c r="O162" s="207"/>
      <c r="P162" s="207"/>
      <c r="Q162" s="207"/>
      <c r="R162" s="207"/>
      <c r="S162" s="252"/>
      <c r="T162" s="252"/>
      <c r="U162" s="252"/>
      <c r="V162" s="252"/>
    </row>
    <row r="163" spans="1:22" ht="13.5" thickTop="1">
      <c r="A163" s="179"/>
      <c r="B163" s="179"/>
      <c r="C163" s="279"/>
      <c r="D163" s="279"/>
      <c r="E163" s="280"/>
      <c r="F163" s="280"/>
      <c r="G163" s="281"/>
      <c r="H163" s="281"/>
      <c r="I163" s="281"/>
      <c r="J163" s="281"/>
      <c r="K163" s="281"/>
      <c r="L163" s="281"/>
      <c r="M163" s="281"/>
      <c r="N163" s="281"/>
      <c r="O163" s="281"/>
      <c r="P163" s="281"/>
      <c r="Q163" s="281"/>
      <c r="R163" s="281"/>
      <c r="S163" s="252"/>
      <c r="T163" s="252"/>
      <c r="U163" s="252"/>
      <c r="V163" s="252"/>
    </row>
    <row r="164" spans="1:22" ht="12.75">
      <c r="A164" s="558"/>
      <c r="B164" s="558"/>
      <c r="C164" s="282"/>
      <c r="D164" s="281"/>
      <c r="E164" s="281"/>
      <c r="F164" s="281"/>
      <c r="G164" s="281"/>
      <c r="H164" s="281"/>
      <c r="I164" s="281"/>
      <c r="J164" s="281"/>
      <c r="K164" s="281"/>
      <c r="L164" s="281"/>
      <c r="M164" s="281"/>
      <c r="N164" s="281"/>
      <c r="O164" s="170"/>
      <c r="P164" s="170"/>
      <c r="Q164" s="170"/>
      <c r="R164" s="171"/>
      <c r="S164" s="252"/>
      <c r="T164" s="252"/>
      <c r="U164" s="252"/>
      <c r="V164" s="252"/>
    </row>
    <row r="165" spans="1:22" ht="13.5" thickBot="1">
      <c r="A165" s="558"/>
      <c r="B165" s="558"/>
      <c r="C165" s="283"/>
      <c r="D165" s="284"/>
      <c r="E165" s="284"/>
      <c r="F165" s="284"/>
      <c r="G165" s="281"/>
      <c r="H165" s="281"/>
      <c r="I165" s="281"/>
      <c r="J165" s="281"/>
      <c r="K165" s="281"/>
      <c r="L165" s="281"/>
      <c r="M165" s="281"/>
      <c r="N165" s="281"/>
      <c r="O165" s="285"/>
      <c r="P165" s="285"/>
      <c r="Q165" s="285"/>
      <c r="R165" s="286"/>
      <c r="S165" s="252"/>
      <c r="T165" s="252"/>
      <c r="U165" s="252"/>
      <c r="V165" s="252"/>
    </row>
    <row r="166" spans="1:22" ht="13.5" thickTop="1">
      <c r="A166" s="142"/>
      <c r="B166" s="287"/>
      <c r="C166" s="142"/>
      <c r="D166" s="142"/>
      <c r="E166" s="142"/>
      <c r="F166" s="142"/>
      <c r="G166" s="142"/>
      <c r="H166" s="142"/>
      <c r="I166" s="281"/>
      <c r="J166" s="142"/>
      <c r="K166" s="287"/>
      <c r="L166" s="287"/>
      <c r="M166" s="142"/>
      <c r="N166" s="142"/>
      <c r="O166" s="142"/>
      <c r="P166" s="142"/>
      <c r="Q166" s="142"/>
      <c r="R166" s="142"/>
      <c r="S166" s="252"/>
      <c r="T166" s="252"/>
      <c r="U166" s="252"/>
      <c r="V166" s="252"/>
    </row>
    <row r="167" ht="12.75">
      <c r="A167" s="288"/>
    </row>
    <row r="168" ht="12.75">
      <c r="A168" s="288"/>
    </row>
    <row r="169" spans="12:18" ht="12.75">
      <c r="L169" s="289"/>
      <c r="M169" s="289"/>
      <c r="N169" s="289"/>
      <c r="O169" s="289"/>
      <c r="P169" s="289"/>
      <c r="Q169" s="289"/>
      <c r="R169" s="289"/>
    </row>
  </sheetData>
  <sheetProtection/>
  <mergeCells count="30">
    <mergeCell ref="S1:V1"/>
    <mergeCell ref="B1:B2"/>
    <mergeCell ref="D1:F1"/>
    <mergeCell ref="H1:J1"/>
    <mergeCell ref="L1:N1"/>
    <mergeCell ref="O1:R1"/>
    <mergeCell ref="A135:B135"/>
    <mergeCell ref="A3:K3"/>
    <mergeCell ref="A44:K44"/>
    <mergeCell ref="A69:B69"/>
    <mergeCell ref="A70:K70"/>
    <mergeCell ref="A75:B75"/>
    <mergeCell ref="A76:K76"/>
    <mergeCell ref="A78:B78"/>
    <mergeCell ref="A79:B79"/>
    <mergeCell ref="A81:K81"/>
    <mergeCell ref="A83:K83"/>
    <mergeCell ref="A112:K112"/>
    <mergeCell ref="A161:B161"/>
    <mergeCell ref="A136:K136"/>
    <mergeCell ref="A141:B141"/>
    <mergeCell ref="A142:K142"/>
    <mergeCell ref="A145:B145"/>
    <mergeCell ref="A146:F146"/>
    <mergeCell ref="A148:B148"/>
    <mergeCell ref="A149:K149"/>
    <mergeCell ref="A151:B151"/>
    <mergeCell ref="A153:B153"/>
    <mergeCell ref="A155:K155"/>
    <mergeCell ref="A158:B158"/>
  </mergeCells>
  <printOptions headings="1" horizontalCentered="1" verticalCentered="1"/>
  <pageMargins left="0" right="0" top="0.984251968503937" bottom="0.4724409448818898" header="0.3937007874015748" footer="0.1968503937007874"/>
  <pageSetup blackAndWhite="1" horizontalDpi="300" verticalDpi="300" orientation="landscape" paperSize="9" scale="62" r:id="rId1"/>
  <headerFooter alignWithMargins="0">
    <oddHeader>&amp;C&amp;"Times New Roman CE,Normál"&amp;12Simontornya Város Roma Nemzetiségi
Önkormányzata bevétel és kiadások pénzforgalmi mérlege&amp;R&amp;"Times New Roman CE,Normál"&amp;12 1.3.melléklet</oddHeader>
    <oddFooter>&amp;L&amp;"Times New Roman CE,Normál"&amp;D/&amp;T</oddFooter>
  </headerFooter>
  <rowBreaks count="3" manualBreakCount="3">
    <brk id="43" max="21" man="1"/>
    <brk id="81" max="21" man="1"/>
    <brk id="111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6.25390625" style="293" customWidth="1"/>
    <col min="2" max="2" width="3.875" style="293" customWidth="1"/>
    <col min="3" max="3" width="47.75390625" style="293" customWidth="1"/>
    <col min="4" max="6" width="11.625" style="308" customWidth="1"/>
    <col min="7" max="16384" width="9.125" style="293" customWidth="1"/>
  </cols>
  <sheetData>
    <row r="1" spans="1:6" ht="45" customHeight="1">
      <c r="A1" s="290" t="s">
        <v>243</v>
      </c>
      <c r="B1" s="291"/>
      <c r="C1" s="292" t="s">
        <v>226</v>
      </c>
      <c r="D1" s="290" t="s">
        <v>244</v>
      </c>
      <c r="E1" s="539" t="s">
        <v>306</v>
      </c>
      <c r="F1" s="547"/>
    </row>
    <row r="2" spans="1:6" s="294" customFormat="1" ht="15.75" customHeight="1">
      <c r="A2" s="430" t="s">
        <v>70</v>
      </c>
      <c r="B2" s="768" t="s">
        <v>245</v>
      </c>
      <c r="C2" s="769"/>
      <c r="D2" s="431">
        <v>46</v>
      </c>
      <c r="E2" s="540">
        <v>46</v>
      </c>
      <c r="F2" s="548"/>
    </row>
    <row r="3" spans="1:6" ht="12.75">
      <c r="A3" s="295"/>
      <c r="B3" s="295"/>
      <c r="C3" s="296"/>
      <c r="D3" s="297"/>
      <c r="E3" s="541"/>
      <c r="F3" s="541"/>
    </row>
    <row r="4" spans="1:6" ht="15" customHeight="1">
      <c r="A4" s="432" t="s">
        <v>88</v>
      </c>
      <c r="B4" s="770" t="s">
        <v>246</v>
      </c>
      <c r="C4" s="771"/>
      <c r="D4" s="433">
        <f>D5+D6+D7</f>
        <v>0</v>
      </c>
      <c r="E4" s="542">
        <f>E5+E6+E7</f>
        <v>0</v>
      </c>
      <c r="F4" s="542"/>
    </row>
    <row r="5" spans="1:6" ht="28.5" customHeight="1">
      <c r="A5" s="295"/>
      <c r="B5" s="298" t="s">
        <v>73</v>
      </c>
      <c r="C5" s="299" t="s">
        <v>247</v>
      </c>
      <c r="D5" s="300">
        <v>0</v>
      </c>
      <c r="E5" s="543">
        <v>0</v>
      </c>
      <c r="F5" s="543"/>
    </row>
    <row r="6" spans="1:6" s="294" customFormat="1" ht="15.75" customHeight="1">
      <c r="A6" s="301"/>
      <c r="B6" s="301" t="s">
        <v>22</v>
      </c>
      <c r="C6" s="302" t="s">
        <v>248</v>
      </c>
      <c r="D6" s="303">
        <v>0</v>
      </c>
      <c r="E6" s="544">
        <v>0</v>
      </c>
      <c r="F6" s="544"/>
    </row>
    <row r="7" spans="1:6" s="294" customFormat="1" ht="25.5" customHeight="1">
      <c r="A7" s="301"/>
      <c r="B7" s="301" t="s">
        <v>135</v>
      </c>
      <c r="C7" s="299" t="s">
        <v>249</v>
      </c>
      <c r="D7" s="304">
        <v>0</v>
      </c>
      <c r="E7" s="545">
        <v>0</v>
      </c>
      <c r="F7" s="545"/>
    </row>
    <row r="8" spans="1:6" s="294" customFormat="1" ht="14.25" customHeight="1">
      <c r="A8" s="301"/>
      <c r="B8" s="301"/>
      <c r="C8" s="302"/>
      <c r="D8" s="303"/>
      <c r="E8" s="544"/>
      <c r="F8" s="544"/>
    </row>
    <row r="9" spans="1:6" ht="26.25" customHeight="1">
      <c r="A9" s="432" t="s">
        <v>90</v>
      </c>
      <c r="B9" s="770" t="s">
        <v>250</v>
      </c>
      <c r="C9" s="771"/>
      <c r="D9" s="433">
        <f>D10+D16+D17+D18+D19</f>
        <v>0</v>
      </c>
      <c r="E9" s="542">
        <f>E10+E16+E17+E18+E19</f>
        <v>0</v>
      </c>
      <c r="F9" s="542"/>
    </row>
    <row r="10" spans="1:6" ht="12.75">
      <c r="A10" s="295"/>
      <c r="B10" s="295" t="s">
        <v>73</v>
      </c>
      <c r="C10" s="305" t="s">
        <v>251</v>
      </c>
      <c r="D10" s="297">
        <v>0</v>
      </c>
      <c r="E10" s="541">
        <v>0</v>
      </c>
      <c r="F10" s="541"/>
    </row>
    <row r="11" spans="1:6" s="294" customFormat="1" ht="15.75" customHeight="1">
      <c r="A11" s="301"/>
      <c r="B11" s="301"/>
      <c r="C11" s="306" t="s">
        <v>252</v>
      </c>
      <c r="D11" s="297">
        <v>0</v>
      </c>
      <c r="E11" s="541">
        <v>0</v>
      </c>
      <c r="F11" s="541"/>
    </row>
    <row r="12" spans="1:6" s="294" customFormat="1" ht="15.75" customHeight="1">
      <c r="A12" s="301"/>
      <c r="B12" s="301"/>
      <c r="C12" s="306" t="s">
        <v>253</v>
      </c>
      <c r="D12" s="297">
        <v>0</v>
      </c>
      <c r="E12" s="541">
        <v>0</v>
      </c>
      <c r="F12" s="541"/>
    </row>
    <row r="13" spans="1:6" s="294" customFormat="1" ht="15.75" customHeight="1">
      <c r="A13" s="301"/>
      <c r="B13" s="301"/>
      <c r="C13" s="306" t="s">
        <v>254</v>
      </c>
      <c r="D13" s="297">
        <v>0</v>
      </c>
      <c r="E13" s="541">
        <v>0</v>
      </c>
      <c r="F13" s="541"/>
    </row>
    <row r="14" spans="1:6" s="294" customFormat="1" ht="15.75" customHeight="1">
      <c r="A14" s="301"/>
      <c r="B14" s="301"/>
      <c r="C14" s="306" t="s">
        <v>255</v>
      </c>
      <c r="D14" s="297">
        <v>0</v>
      </c>
      <c r="E14" s="541">
        <v>0</v>
      </c>
      <c r="F14" s="541"/>
    </row>
    <row r="15" spans="1:6" s="294" customFormat="1" ht="15.75" customHeight="1">
      <c r="A15" s="301"/>
      <c r="B15" s="301"/>
      <c r="C15" s="306" t="s">
        <v>256</v>
      </c>
      <c r="D15" s="297">
        <v>0</v>
      </c>
      <c r="E15" s="541">
        <v>0</v>
      </c>
      <c r="F15" s="541"/>
    </row>
    <row r="16" spans="1:6" s="294" customFormat="1" ht="15.75" customHeight="1">
      <c r="A16" s="301"/>
      <c r="B16" s="301" t="s">
        <v>22</v>
      </c>
      <c r="C16" s="302" t="s">
        <v>257</v>
      </c>
      <c r="D16" s="303">
        <v>0</v>
      </c>
      <c r="E16" s="544">
        <v>0</v>
      </c>
      <c r="F16" s="544"/>
    </row>
    <row r="17" spans="1:6" s="294" customFormat="1" ht="15.75" customHeight="1">
      <c r="A17" s="301"/>
      <c r="B17" s="301" t="s">
        <v>135</v>
      </c>
      <c r="C17" s="302" t="s">
        <v>258</v>
      </c>
      <c r="D17" s="303">
        <v>0</v>
      </c>
      <c r="E17" s="544">
        <v>0</v>
      </c>
      <c r="F17" s="544"/>
    </row>
    <row r="18" spans="1:6" ht="28.5" customHeight="1">
      <c r="A18" s="295"/>
      <c r="B18" s="298" t="s">
        <v>259</v>
      </c>
      <c r="C18" s="299" t="s">
        <v>260</v>
      </c>
      <c r="D18" s="304">
        <v>0</v>
      </c>
      <c r="E18" s="545">
        <v>0</v>
      </c>
      <c r="F18" s="545"/>
    </row>
    <row r="19" spans="1:6" ht="13.5" customHeight="1">
      <c r="A19" s="295"/>
      <c r="B19" s="301" t="s">
        <v>261</v>
      </c>
      <c r="C19" s="299" t="s">
        <v>262</v>
      </c>
      <c r="D19" s="297">
        <v>0</v>
      </c>
      <c r="E19" s="541">
        <v>0</v>
      </c>
      <c r="F19" s="541"/>
    </row>
    <row r="20" spans="1:6" ht="15.75" customHeight="1">
      <c r="A20" s="432" t="s">
        <v>238</v>
      </c>
      <c r="B20" s="770" t="s">
        <v>263</v>
      </c>
      <c r="C20" s="771"/>
      <c r="D20" s="433">
        <f>D22</f>
        <v>0</v>
      </c>
      <c r="E20" s="542">
        <f>E22</f>
        <v>0</v>
      </c>
      <c r="F20" s="542"/>
    </row>
    <row r="21" spans="1:6" ht="15.75" customHeight="1">
      <c r="A21" s="432"/>
      <c r="B21" s="522"/>
      <c r="C21" s="534" t="s">
        <v>298</v>
      </c>
      <c r="D21" s="433">
        <v>0</v>
      </c>
      <c r="E21" s="542">
        <v>0</v>
      </c>
      <c r="F21" s="542"/>
    </row>
    <row r="22" spans="1:6" s="294" customFormat="1" ht="18.75" customHeight="1">
      <c r="A22" s="301"/>
      <c r="B22" s="301" t="s">
        <v>22</v>
      </c>
      <c r="C22" s="302" t="s">
        <v>272</v>
      </c>
      <c r="D22" s="303">
        <v>0</v>
      </c>
      <c r="E22" s="544">
        <v>0</v>
      </c>
      <c r="F22" s="544"/>
    </row>
    <row r="23" spans="1:6" s="307" customFormat="1" ht="13.5">
      <c r="A23" s="434"/>
      <c r="B23" s="435"/>
      <c r="C23" s="436" t="s">
        <v>233</v>
      </c>
      <c r="D23" s="437">
        <f>D2+D4+D9+D20</f>
        <v>46</v>
      </c>
      <c r="E23" s="546">
        <f>E2+E4+E9+E20</f>
        <v>46</v>
      </c>
      <c r="F23" s="549"/>
    </row>
    <row r="27" ht="15.75">
      <c r="G27" s="528"/>
    </row>
    <row r="32" ht="15.75">
      <c r="H32" s="528"/>
    </row>
  </sheetData>
  <sheetProtection/>
  <mergeCells count="4">
    <mergeCell ref="B2:C2"/>
    <mergeCell ref="B4:C4"/>
    <mergeCell ref="B9:C9"/>
    <mergeCell ref="B20:C20"/>
  </mergeCells>
  <printOptions headings="1" horizontalCentered="1"/>
  <pageMargins left="0.7086614173228347" right="0.7086614173228347" top="1.141732283464567" bottom="0.7480314960629921" header="0.31496062992125984" footer="0.31496062992125984"/>
  <pageSetup horizontalDpi="600" verticalDpi="600" orientation="landscape" paperSize="9" scale="95" r:id="rId1"/>
  <headerFooter>
    <oddHeader xml:space="preserve">&amp;CHelyi nemzetiségi  önkormányzatok általános működésének és ágazati feladatainak támogatása&amp;R&amp;8 2. melléklet </oddHeader>
    <oddFooter>&amp;L&amp;10&amp;D&amp;T&amp;C&amp;10&amp;Z&amp;F&amp;R&amp;10&amp;P/&amp;N</oddFooter>
  </headerFooter>
  <rowBreaks count="1" manualBreakCount="1">
    <brk id="2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user</cp:lastModifiedBy>
  <cp:lastPrinted>2015-03-06T07:02:39Z</cp:lastPrinted>
  <dcterms:created xsi:type="dcterms:W3CDTF">2015-01-21T17:43:58Z</dcterms:created>
  <dcterms:modified xsi:type="dcterms:W3CDTF">2015-04-03T06:17:59Z</dcterms:modified>
  <cp:category/>
  <cp:version/>
  <cp:contentType/>
  <cp:contentStatus/>
</cp:coreProperties>
</file>